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6" i="1"/>
  <c r="G417"/>
  <c r="C417" s="1"/>
  <c r="C420"/>
  <c r="C422"/>
  <c r="G421"/>
  <c r="C421" s="1"/>
  <c r="G337"/>
  <c r="G412" l="1"/>
  <c r="G414"/>
  <c r="C414" s="1"/>
  <c r="G291"/>
  <c r="G289"/>
  <c r="C289" s="1"/>
  <c r="G283"/>
  <c r="G268"/>
  <c r="G266"/>
  <c r="G243"/>
  <c r="G222"/>
  <c r="G147"/>
  <c r="C147" s="1"/>
  <c r="G108"/>
  <c r="C108" s="1"/>
  <c r="C114"/>
  <c r="G113"/>
  <c r="C113" s="1"/>
  <c r="C110"/>
  <c r="G109"/>
  <c r="C109" s="1"/>
  <c r="C88"/>
  <c r="G87"/>
  <c r="C87" s="1"/>
  <c r="C90"/>
  <c r="G89"/>
  <c r="C89" s="1"/>
  <c r="C84"/>
  <c r="G83"/>
  <c r="C83" s="1"/>
  <c r="C46"/>
  <c r="G45"/>
  <c r="C45" s="1"/>
  <c r="C39"/>
  <c r="G38"/>
  <c r="C38" s="1"/>
  <c r="G18"/>
  <c r="G400"/>
  <c r="G395" s="1"/>
  <c r="G401"/>
  <c r="G396" s="1"/>
  <c r="C396" s="1"/>
  <c r="C394"/>
  <c r="C399"/>
  <c r="C400"/>
  <c r="C401"/>
  <c r="C402"/>
  <c r="C403"/>
  <c r="C404"/>
  <c r="C405"/>
  <c r="C406"/>
  <c r="C407"/>
  <c r="C355"/>
  <c r="C356"/>
  <c r="C357"/>
  <c r="C360"/>
  <c r="C361"/>
  <c r="C363"/>
  <c r="C364"/>
  <c r="C365"/>
  <c r="C367"/>
  <c r="C368"/>
  <c r="C369"/>
  <c r="C371"/>
  <c r="C372"/>
  <c r="C373"/>
  <c r="C375"/>
  <c r="C376"/>
  <c r="C377"/>
  <c r="C379"/>
  <c r="G358"/>
  <c r="C358" s="1"/>
  <c r="G353"/>
  <c r="C353" s="1"/>
  <c r="G354"/>
  <c r="C354" s="1"/>
  <c r="G374"/>
  <c r="G309"/>
  <c r="C309" s="1"/>
  <c r="G310"/>
  <c r="C310" s="1"/>
  <c r="C314"/>
  <c r="C315"/>
  <c r="C319"/>
  <c r="C320"/>
  <c r="G321"/>
  <c r="G316" s="1"/>
  <c r="G334"/>
  <c r="G331" s="1"/>
  <c r="C331" s="1"/>
  <c r="G335"/>
  <c r="C335" s="1"/>
  <c r="C332"/>
  <c r="C333"/>
  <c r="C334"/>
  <c r="C336"/>
  <c r="C337"/>
  <c r="C338"/>
  <c r="C323"/>
  <c r="G322"/>
  <c r="C322" s="1"/>
  <c r="G298"/>
  <c r="G297" s="1"/>
  <c r="C297" s="1"/>
  <c r="G299"/>
  <c r="C299" s="1"/>
  <c r="C298"/>
  <c r="C300"/>
  <c r="G282"/>
  <c r="G278" s="1"/>
  <c r="G281"/>
  <c r="C281" s="1"/>
  <c r="C286"/>
  <c r="C288"/>
  <c r="C290"/>
  <c r="C291"/>
  <c r="C292"/>
  <c r="G287"/>
  <c r="C287" s="1"/>
  <c r="C283"/>
  <c r="C284"/>
  <c r="G285"/>
  <c r="C285" s="1"/>
  <c r="G16"/>
  <c r="G25"/>
  <c r="G237"/>
  <c r="G232" s="1"/>
  <c r="C232" s="1"/>
  <c r="G236"/>
  <c r="G231" s="1"/>
  <c r="C231" s="1"/>
  <c r="G235"/>
  <c r="G230"/>
  <c r="C230" s="1"/>
  <c r="C237"/>
  <c r="C25"/>
  <c r="C18"/>
  <c r="C16"/>
  <c r="G271"/>
  <c r="C271" s="1"/>
  <c r="C272"/>
  <c r="C273"/>
  <c r="C274"/>
  <c r="C268"/>
  <c r="G262"/>
  <c r="C262" s="1"/>
  <c r="C263"/>
  <c r="C264"/>
  <c r="C265"/>
  <c r="C266"/>
  <c r="C267"/>
  <c r="C269"/>
  <c r="C270"/>
  <c r="C261"/>
  <c r="G260"/>
  <c r="C260" s="1"/>
  <c r="G250"/>
  <c r="G245"/>
  <c r="C235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9"/>
  <c r="G258"/>
  <c r="C258" s="1"/>
  <c r="C181"/>
  <c r="C182"/>
  <c r="G206"/>
  <c r="G183" s="1"/>
  <c r="C225"/>
  <c r="C227"/>
  <c r="G226"/>
  <c r="C226" s="1"/>
  <c r="C204"/>
  <c r="C205"/>
  <c r="C208"/>
  <c r="G207"/>
  <c r="C207" s="1"/>
  <c r="C213"/>
  <c r="C214"/>
  <c r="C215"/>
  <c r="C216"/>
  <c r="C217"/>
  <c r="C218"/>
  <c r="C219"/>
  <c r="C220"/>
  <c r="C221"/>
  <c r="C222"/>
  <c r="C223"/>
  <c r="G224"/>
  <c r="C224" s="1"/>
  <c r="C212"/>
  <c r="G211"/>
  <c r="C211" s="1"/>
  <c r="C210"/>
  <c r="G209"/>
  <c r="C209" s="1"/>
  <c r="C159"/>
  <c r="G164"/>
  <c r="G160" s="1"/>
  <c r="G158" s="1"/>
  <c r="C163"/>
  <c r="C165"/>
  <c r="C166"/>
  <c r="C168"/>
  <c r="C169"/>
  <c r="C171"/>
  <c r="C172"/>
  <c r="C173"/>
  <c r="C174"/>
  <c r="C175"/>
  <c r="C176"/>
  <c r="C178"/>
  <c r="G177"/>
  <c r="C177" s="1"/>
  <c r="G170"/>
  <c r="C170" s="1"/>
  <c r="G167"/>
  <c r="C167" s="1"/>
  <c r="C153"/>
  <c r="C154"/>
  <c r="C156"/>
  <c r="G152"/>
  <c r="C152" s="1"/>
  <c r="G155"/>
  <c r="C155" s="1"/>
  <c r="G132"/>
  <c r="G135"/>
  <c r="C135" s="1"/>
  <c r="C136"/>
  <c r="C137"/>
  <c r="C138"/>
  <c r="C139"/>
  <c r="C140"/>
  <c r="C141"/>
  <c r="C142"/>
  <c r="C143"/>
  <c r="C144"/>
  <c r="C145"/>
  <c r="C146"/>
  <c r="C148"/>
  <c r="C149"/>
  <c r="G120"/>
  <c r="G117" s="1"/>
  <c r="C120"/>
  <c r="C122"/>
  <c r="C124"/>
  <c r="G123"/>
  <c r="C123" s="1"/>
  <c r="G121"/>
  <c r="C121" s="1"/>
  <c r="G70"/>
  <c r="G22" s="1"/>
  <c r="G71"/>
  <c r="C71" s="1"/>
  <c r="G72"/>
  <c r="G67" s="1"/>
  <c r="C67" s="1"/>
  <c r="G99"/>
  <c r="C99" s="1"/>
  <c r="C100"/>
  <c r="C92"/>
  <c r="G91"/>
  <c r="C91" s="1"/>
  <c r="G85"/>
  <c r="C85" s="1"/>
  <c r="C86"/>
  <c r="C82"/>
  <c r="G81"/>
  <c r="C81" s="1"/>
  <c r="C76"/>
  <c r="G75"/>
  <c r="C75" s="1"/>
  <c r="G29"/>
  <c r="C29" s="1"/>
  <c r="G28"/>
  <c r="C33"/>
  <c r="C34"/>
  <c r="G35"/>
  <c r="G30" s="1"/>
  <c r="C30" s="1"/>
  <c r="C50"/>
  <c r="G49"/>
  <c r="C49" s="1"/>
  <c r="C48"/>
  <c r="G47"/>
  <c r="C47" s="1"/>
  <c r="C41"/>
  <c r="G40"/>
  <c r="C40" s="1"/>
  <c r="J378"/>
  <c r="I378"/>
  <c r="H378"/>
  <c r="G378"/>
  <c r="F378"/>
  <c r="E378"/>
  <c r="D378"/>
  <c r="C378" s="1"/>
  <c r="J374"/>
  <c r="I374"/>
  <c r="H374"/>
  <c r="F374"/>
  <c r="E374"/>
  <c r="D374"/>
  <c r="C374" s="1"/>
  <c r="J370"/>
  <c r="I370"/>
  <c r="H370"/>
  <c r="G370"/>
  <c r="F370"/>
  <c r="E370"/>
  <c r="D370"/>
  <c r="C370" s="1"/>
  <c r="J366"/>
  <c r="I366"/>
  <c r="H366"/>
  <c r="G366"/>
  <c r="F366"/>
  <c r="E366"/>
  <c r="D366"/>
  <c r="C366" s="1"/>
  <c r="J362"/>
  <c r="I362"/>
  <c r="H362"/>
  <c r="G362"/>
  <c r="F362"/>
  <c r="E362"/>
  <c r="D362"/>
  <c r="C362" s="1"/>
  <c r="D359"/>
  <c r="C359" s="1"/>
  <c r="G313" l="1"/>
  <c r="C313" s="1"/>
  <c r="G311"/>
  <c r="C311" s="1"/>
  <c r="C316"/>
  <c r="G393"/>
  <c r="C393" s="1"/>
  <c r="C395"/>
  <c r="G13"/>
  <c r="C13" s="1"/>
  <c r="G409"/>
  <c r="C409" s="1"/>
  <c r="C412"/>
  <c r="C70"/>
  <c r="G119"/>
  <c r="C119" s="1"/>
  <c r="G151"/>
  <c r="C151" s="1"/>
  <c r="C164"/>
  <c r="G162"/>
  <c r="C162" s="1"/>
  <c r="G295"/>
  <c r="G318"/>
  <c r="C318" s="1"/>
  <c r="C321"/>
  <c r="G350"/>
  <c r="C350" s="1"/>
  <c r="G398"/>
  <c r="C398" s="1"/>
  <c r="G106"/>
  <c r="C106" s="1"/>
  <c r="G104"/>
  <c r="C72"/>
  <c r="G20"/>
  <c r="C20" s="1"/>
  <c r="G352"/>
  <c r="C352" s="1"/>
  <c r="G349"/>
  <c r="G23"/>
  <c r="C23" s="1"/>
  <c r="G277"/>
  <c r="C277" s="1"/>
  <c r="C206"/>
  <c r="G203"/>
  <c r="C203" s="1"/>
  <c r="G308"/>
  <c r="C308" s="1"/>
  <c r="C278"/>
  <c r="G276"/>
  <c r="C276" s="1"/>
  <c r="G280"/>
  <c r="C280" s="1"/>
  <c r="C236"/>
  <c r="G234"/>
  <c r="C234" s="1"/>
  <c r="G27"/>
  <c r="C27" s="1"/>
  <c r="G24"/>
  <c r="C22"/>
  <c r="C282"/>
  <c r="G229"/>
  <c r="C229" s="1"/>
  <c r="C117"/>
  <c r="G116"/>
  <c r="C116" s="1"/>
  <c r="C160"/>
  <c r="C158"/>
  <c r="C28"/>
  <c r="G66"/>
  <c r="C66" s="1"/>
  <c r="G131"/>
  <c r="G19" s="1"/>
  <c r="C35"/>
  <c r="G32"/>
  <c r="C32" s="1"/>
  <c r="G69"/>
  <c r="C69" s="1"/>
  <c r="G65"/>
  <c r="C183"/>
  <c r="G180"/>
  <c r="C180" s="1"/>
  <c r="G128"/>
  <c r="C132"/>
  <c r="G130"/>
  <c r="C130" s="1"/>
  <c r="G134"/>
  <c r="C134" s="1"/>
  <c r="G14" l="1"/>
  <c r="C14" s="1"/>
  <c r="C19"/>
  <c r="G17"/>
  <c r="C17" s="1"/>
  <c r="C349"/>
  <c r="G348"/>
  <c r="C348" s="1"/>
  <c r="C104"/>
  <c r="G102"/>
  <c r="C102" s="1"/>
  <c r="G294"/>
  <c r="C294" s="1"/>
  <c r="C295"/>
  <c r="G15"/>
  <c r="G21"/>
  <c r="C21" s="1"/>
  <c r="C24"/>
  <c r="C65"/>
  <c r="G64"/>
  <c r="C64" s="1"/>
  <c r="G127"/>
  <c r="C127" s="1"/>
  <c r="C131"/>
  <c r="G126"/>
  <c r="C126" s="1"/>
  <c r="C128"/>
  <c r="C12" l="1"/>
  <c r="C15"/>
</calcChain>
</file>

<file path=xl/sharedStrings.xml><?xml version="1.0" encoding="utf-8"?>
<sst xmlns="http://schemas.openxmlformats.org/spreadsheetml/2006/main" count="654" uniqueCount="228">
  <si>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</si>
  <si>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</si>
  <si>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 xml:space="preserve">Номера  целевых показателей,  
на достижение
   которых   
 направлены  
 мероприятия 
</t>
  </si>
  <si>
    <t>всего</t>
  </si>
  <si>
    <t xml:space="preserve">Всего по муниципальной программе, в том числе   </t>
  </si>
  <si>
    <t>x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</si>
  <si>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</si>
  <si>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</si>
  <si>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</si>
  <si>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</si>
  <si>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>Федеральный бюджет</t>
  </si>
  <si>
    <t xml:space="preserve">Прочие нужды             </t>
  </si>
  <si>
    <t>Подпрограмма 1 «Развитие местного самоуправления»</t>
  </si>
  <si>
    <t xml:space="preserve">Всего по подпрограмме,           в том числе    </t>
  </si>
  <si>
    <t>3. Прочие нужды</t>
  </si>
  <si>
    <t>1.1.1.,1.1.2.,1.1.3.,1.2.1.,1.3.1.,1.3.2.</t>
  </si>
  <si>
    <t>1.4.1.,1.4.2.,1.4.3</t>
  </si>
  <si>
    <t>1.5.1.,1.5.2.,1.6.1.</t>
  </si>
  <si>
    <t xml:space="preserve">Мероприятие 1.4.   Мероприятия по информатизации муниципальных образований </t>
  </si>
  <si>
    <t>Местный бюджет</t>
  </si>
  <si>
    <t xml:space="preserve">Областной бюджет           </t>
  </si>
  <si>
    <t>1.7.1.,1.7.2.</t>
  </si>
  <si>
    <t>1.9.1.</t>
  </si>
  <si>
    <t>1.10.1.</t>
  </si>
  <si>
    <t>Мероприятие 1.8.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</si>
  <si>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Федеральный бюджет           </t>
  </si>
  <si>
    <t>1.11.1.,1.11.2.,1.12.1.,1.12.2.,1.12.3.,1.12.4.,1.13.1.,1.13.2.</t>
  </si>
  <si>
    <t>1.8.1.,1.8.2</t>
  </si>
  <si>
    <t>Подпрограмма 2 «Социальная поддержка и социальное обслуживание населения»</t>
  </si>
  <si>
    <t xml:space="preserve">Всего по подпрограмме,                 в том числе  </t>
  </si>
  <si>
    <t xml:space="preserve">Федеральный бюджет         </t>
  </si>
  <si>
    <t xml:space="preserve">Всего по направлению  «Прочие нужды», в том числе      </t>
  </si>
  <si>
    <t>2.1.1.,2.1.2.,2.1.3.</t>
  </si>
  <si>
    <t>Мероприятие 2.2. Предоставление жилого помещения по договору социального найма нуждающимся малоимущим гражданам, всего, из них:</t>
  </si>
  <si>
    <t>2.3.1.,2.3.2.,2.3.3.</t>
  </si>
  <si>
    <t>2.4.1.</t>
  </si>
  <si>
    <t>Мероприятие 2.4.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, всего, из них:</t>
  </si>
  <si>
    <t>2.5.1.</t>
  </si>
  <si>
    <t>2.6.1.</t>
  </si>
  <si>
    <t>2.7.1.,2.8.1.</t>
  </si>
  <si>
    <t>2.9.1.,2.9.2.</t>
  </si>
  <si>
    <t>2.3.1.</t>
  </si>
  <si>
    <t>Областной бюджет</t>
  </si>
  <si>
    <t>2.4.2.</t>
  </si>
  <si>
    <t>Мероприятие 2.12. Предоставление социальных выплат молодым семьям  на приобретение (строительство) жилья, всего, из них:</t>
  </si>
  <si>
    <t>2.2.1.</t>
  </si>
  <si>
    <t>2.10.2.</t>
  </si>
  <si>
    <t>Подпрограмма 3 «Обеспечение рационального,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</si>
  <si>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</si>
  <si>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Всего по направлению  «Прочие нужды», в том числе    </t>
  </si>
  <si>
    <t>3.1.1.,3.1.2.,3.1.3.,3.1.4.</t>
  </si>
  <si>
    <t>3.1.1.</t>
  </si>
  <si>
    <t>3.2.1.,3.2.2.</t>
  </si>
  <si>
    <t>Подпрограмма 4 «Осуществление мер по защите населения и территорий от чрезвычайных ситуаций природного и техногенного характера, обеспечению пожарной безопасности и предупреждению терроризма, профилактике экстремизма  и охране общественного порядка»</t>
  </si>
  <si>
    <t>4.1.1.,4.2.1.,4.2.2.,4.3.1.,4.3.2.,4.3.3.,4.3.4.,4.4.1.,4.4.2.,4.4.3</t>
  </si>
  <si>
    <t>4.5.1.,4.5.2.</t>
  </si>
  <si>
    <t>Подпрограмма 5 «Переселение граждан Березовского городского округа из ветхого и аварийного жилого фонда»</t>
  </si>
  <si>
    <t xml:space="preserve">1. Капитальные вложения                                     </t>
  </si>
  <si>
    <t xml:space="preserve">Всего по направлению «Капитальные вложения», в том числе  </t>
  </si>
  <si>
    <t xml:space="preserve">1.1. Бюджетные инвестиции в объекты капитального строительства                  </t>
  </si>
  <si>
    <t xml:space="preserve">Бюджетные инвестиции    в объекты капитального строительства, всего, в том числе </t>
  </si>
  <si>
    <t>5.1.1.,5.1.2.,5.2.1.,5.3.1.</t>
  </si>
  <si>
    <t>Мероприятие 5.2.                  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 содействия реформированию жилищно-коммунального хозяйства, всего, из них:</t>
  </si>
  <si>
    <t>Мероприятие 5.4. Переселение граждан из аварийного жилищного фонда, всего, из них:</t>
  </si>
  <si>
    <t>Мероприятие 5.5.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формированию жилищного-коммунального хозяйства, всего, из них:</t>
  </si>
  <si>
    <t>Мероприятие 5.6.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, всего, из них:</t>
  </si>
  <si>
    <t xml:space="preserve">Местный бюджет </t>
  </si>
  <si>
    <t xml:space="preserve">3. Прочие нужды                                         </t>
  </si>
  <si>
    <t xml:space="preserve">Всего по направлению  «Прочие нужды», в том числе     </t>
  </si>
  <si>
    <t>Мероприятие 5.1.          Переселение граждан из аварийного жилого фонда с учетом необходимости развития малоэтажного жилищного строительства, всего, из них:</t>
  </si>
  <si>
    <t>Подпрограмма 6 «Развитие строительства и архитектуры»</t>
  </si>
  <si>
    <t xml:space="preserve">Всего по направлению  «Прочие нужды», в том числе           </t>
  </si>
  <si>
    <t>Мероприятие 6.1.  Строительство общежития для обеспечения жильем работников муниципальных учреждений, всего, из них:</t>
  </si>
  <si>
    <t>6.1.1.</t>
  </si>
  <si>
    <t>6.2.1.,6.3.1.,6.4.1.</t>
  </si>
  <si>
    <t>6.5.1.</t>
  </si>
  <si>
    <t>Мероприятие 6.5.      Разработка нормативов градостроительного проектирования Березовского городского округа, всего, из них:</t>
  </si>
  <si>
    <t>6.6.1.</t>
  </si>
  <si>
    <t xml:space="preserve">Мероприятие 6.6. Обеспечение деятельности в сфере капитального строительства </t>
  </si>
  <si>
    <t>6.7.1.</t>
  </si>
  <si>
    <t>Подпрограмма 7 «Развитие и модернизация коммунальной и жилищной инфраструктуры и выполнение мероприятий по энергосбережению»</t>
  </si>
  <si>
    <t>7.2.1.</t>
  </si>
  <si>
    <t>Мероприятие 7.4.                     Строительство блочно-модульной котельной поселка Монетный, всего, из них:</t>
  </si>
  <si>
    <t>7.7.1.</t>
  </si>
  <si>
    <t>7.1.1.,7.1.2.,7.1.3.,7.1.4.</t>
  </si>
  <si>
    <t>7.3.1.,7.3.2.</t>
  </si>
  <si>
    <t>7.5.1.</t>
  </si>
  <si>
    <t>7.6.1.</t>
  </si>
  <si>
    <t>Мероприятие 7.11. Энергосбережение и повышение энергетической эффективности, всего, из них:</t>
  </si>
  <si>
    <t>7.4.1.,7.4.2.,7.4.3.,7.4.4.</t>
  </si>
  <si>
    <t>7.8.1.</t>
  </si>
  <si>
    <t>Подпрограмма 8 «Обеспечение и развитие дорожного хозяйства, систем наружного освещения и благоустройства»</t>
  </si>
  <si>
    <t>8.4.1.</t>
  </si>
  <si>
    <t>8.2.1.,8.2.2.,8.2.3.</t>
  </si>
  <si>
    <t>8.5.1.</t>
  </si>
  <si>
    <t>Мероприятие 8.7.                              Осуществление расчетов по заключенным муниципальными образованиями в 2013 году с использованием субсидий из областного бюджета договорам на закупку дорожно-строительной техники на условиях финансовой аренды (лизинга), всего, из них:</t>
  </si>
  <si>
    <t>8.1.1.</t>
  </si>
  <si>
    <t>8.3.1.</t>
  </si>
  <si>
    <t>8.6.1.</t>
  </si>
  <si>
    <t>Мероприятие 8.12.      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них:</t>
  </si>
  <si>
    <t>8.7.1.</t>
  </si>
  <si>
    <t>Мероприятие 8.13. Развитие транспортной инфраструктуры Березовского городского округа</t>
  </si>
  <si>
    <t>8.8.1., 8.8.2,8.8.3, 8.9.1</t>
  </si>
  <si>
    <t>Мероприятие 8.14. Предоставление субсидий местным бюджетам на выполнение мероприятий по благоустройству дворовых территорий</t>
  </si>
  <si>
    <t>8.10.1.</t>
  </si>
  <si>
    <t>Подпрограмма 9 «Обеспечение реализации муниципальной программы Березовского городского округа «Развитие и обеспечение эффективности деятельности администрации Березовского городского округа до 2020 года»</t>
  </si>
  <si>
    <t>9.1.1.,9.1.2.</t>
  </si>
  <si>
    <t>9.2.1.,9.3.1.,9.3.2.,9.4.1.</t>
  </si>
  <si>
    <t>9.5.1.,9.5.2.,9.5.3.,9.5.4.,9.5.5.,9.5.6.,9.5.7.,9.5.8.</t>
  </si>
  <si>
    <t>Подпрограмма 10 «Управление муниципальным долгом»</t>
  </si>
  <si>
    <t>10.1.1.</t>
  </si>
  <si>
    <t>10.1.2.</t>
  </si>
  <si>
    <t>10.1.3.</t>
  </si>
  <si>
    <t>Подпрограмма 11 «Устойчивое развитие сельских территорий на 2014-2017 годы и на период до 2020 года»</t>
  </si>
  <si>
    <t>11.4.1.,11.4.2.</t>
  </si>
  <si>
    <t>Федеральный  бюджет</t>
  </si>
  <si>
    <t>11.1.1.,11.1.2.</t>
  </si>
  <si>
    <t>11.2.1.,11.2.2.,11.3.1.</t>
  </si>
  <si>
    <t>11.5.1.</t>
  </si>
  <si>
    <t>Всего по подпрограмме, в том числе</t>
  </si>
  <si>
    <t>12.1.1.,12.1.2.,12.2.1.,12.2.2.,12.2.3.,12.2.4.,12.3.1.,12.3.2.</t>
  </si>
  <si>
    <t>В том числе, на выполнение мероприятий:</t>
  </si>
  <si>
    <t>Субсидирование затрат  субъектов малого и среднего предпринимательства на   участие представителей субъектов малого и среднего предпринимательства в городских, областных, региональных, всероссийских выставках, ярмарках, конкурсах и конференциях</t>
  </si>
  <si>
    <t>12.1.2.,12.3.1.</t>
  </si>
  <si>
    <t>Всего по мероприятию, в т.ч.</t>
  </si>
  <si>
    <t xml:space="preserve">Субсидирование затрат субъектов малого и среднего предпринимательства, осуществляющих сельскохозяйственную деятельность </t>
  </si>
  <si>
    <t>12.1.1.,12.2.1.,12.2.2.,12.2.3.,12.2.4.</t>
  </si>
  <si>
    <t xml:space="preserve">Субсидирование затрат субъектов малого и среднего предпринимательства на технологическое  присоединение к сетям  электрическим, газораспределительным, водопровода и канализации </t>
  </si>
  <si>
    <t>Обеспечение деятельности Березовского фонда поддержки малого предпринимательства</t>
  </si>
  <si>
    <t>12.1.1.,12.1.2.,12.2.1.,12.2.2.,12.2.3.,12.2.4.,12.3.1.</t>
  </si>
  <si>
    <t>Всего по мероприятию , в т.ч.</t>
  </si>
  <si>
    <t>Проведение торжественных мероприятий посвященных Дню работников торговли</t>
  </si>
  <si>
    <t>12.1.1.,12.1.2.</t>
  </si>
  <si>
    <t>Всего по мероприятию в т.ч.</t>
  </si>
  <si>
    <t>Подпрограмма 13 «Финансовая поддержка молодым семьям на погашение основной суммы долга и процентов по ипотечным жилищным кредитам (займам)»</t>
  </si>
  <si>
    <t>Мероприятие 13.1. Предоставление финансовой поддержки молодым семьям, проживающим в Березовском городском округе, на погашение основной суммы долга и процентов по ипотечным жилищным кредитам (займам), всего, из них:</t>
  </si>
  <si>
    <t>13.1.1.,13.1.2.</t>
  </si>
  <si>
    <t>Мероприятие 13.2. Предоставление социальных выплат молодым семьям на погашение основной суммы долга и процентов по ипотечным жилищным кредитам (займам) , всего, из них:</t>
  </si>
  <si>
    <t>Подпрограмма 14 «Обеспеченье жильем молодых семей»</t>
  </si>
  <si>
    <t>14.1.1.,14.1.2.,14.1.3.,14.2.1.</t>
  </si>
  <si>
    <t>Подпрограмма 15  «Развитие туризма и гостеприимства»</t>
  </si>
  <si>
    <t>Мероприятие 15.1. Субсидии на развитие объектов,предназначенных для организации досуга жителей Березовского городского округа всего, из них:</t>
  </si>
  <si>
    <t>15.1.1,15.1.2, 15.1.3</t>
  </si>
  <si>
    <t>15.1.1, 15.1.2, 15.1.3</t>
  </si>
  <si>
    <t>Мероприятие 8.15. Формированиесовременной городской среды на территории Березовского городского округа</t>
  </si>
  <si>
    <t>Средства собственников многоквартирных домов</t>
  </si>
  <si>
    <r>
      <t>Подпрограмма 12 «Развитие малого и среднего предпринимательства</t>
    </r>
    <r>
      <rPr>
        <sz val="14"/>
        <rFont val="Times New Roman"/>
        <family val="1"/>
        <charset val="204"/>
      </rPr>
      <t>»</t>
    </r>
  </si>
  <si>
    <t>Мероприятие 8.9. Строительство, реконструкция, модернизация и содержание систем наружного освещения, всего, из них:</t>
  </si>
  <si>
    <t>План 
мероприятий по выполнению муниципальной программы</t>
  </si>
  <si>
    <t xml:space="preserve">Всего по подпрограмме, в том числе    </t>
  </si>
  <si>
    <t>Всего по направлению «Прочие нужды», в том числе</t>
  </si>
  <si>
    <t>№ п/п</t>
  </si>
  <si>
    <t>Мероприятие 1.1. Развитие кадровой политики в системе муниципального управления  и противодействие коррупции, всего, из них:</t>
  </si>
  <si>
    <t>Мероприятие 1.2. Реализация комплекса официальных мероприятий, всего, из них:</t>
  </si>
  <si>
    <t>Мероприятие 1.3. Развитие информационного общества, всего, из них:</t>
  </si>
  <si>
    <t>Мероприятие 1.5. Создание условий для участия населения в осуществлении местного самоуправления, всего, из них:</t>
  </si>
  <si>
    <t>Мероприятие 1.6.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инфраструктуры и иной официальной информации, всего, из них:</t>
  </si>
  <si>
    <t>Мероприятие 1.7. Решение прочих вопросов местного значения, всего, из них:</t>
  </si>
  <si>
    <t>Мероприятие 1.9. Осуществление государственного полномочия Свердловской области по созданию административных комиссий , всего, из них:</t>
  </si>
  <si>
    <t>Мероприятие 1.10.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, всего, из них:</t>
  </si>
  <si>
    <t>Мероприятие 1.11. Содействие развитию малого и среднего предпринимательства, всего, из них:</t>
  </si>
  <si>
    <t>Мероприятие 1.12. Развитие системы поддержки малого и среднего предпринимательства на территории муниципальных образований, расположенных в Свердловской области, всего, из них:</t>
  </si>
  <si>
    <t>Мероприятие 1.13. Создание условий для расширения рынка сельскохозяйственной продукции, всего, из них:</t>
  </si>
  <si>
    <t xml:space="preserve">Всего по подпрограмме, в том числе  </t>
  </si>
  <si>
    <t>Мероприятие 2.1. Обеспечение жильем молодых семей, всего, из них:</t>
  </si>
  <si>
    <t>Мероприятие 2.3.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всего, из них:</t>
  </si>
  <si>
    <t>Мероприятие 2.5.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 , всего, из них:</t>
  </si>
  <si>
    <t>Мероприятие 2.6. Пенсионное обеспечение муниципальных служащих, всего, из них:</t>
  </si>
  <si>
    <t>Мероприятие 2.7. Оказание дополнительных мер социальной поддержки гражданам, всего, из них:</t>
  </si>
  <si>
    <t>Мероприятие 2.8. Оказание финансовой поддержки социально ориентированным некоммерческим организациям, всего, из них:</t>
  </si>
  <si>
    <t xml:space="preserve">Мероприятие 2.9.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 в соответствии с федеральным законом о жилищных субсидиях гражданам, выезжающим из районов Крайнего Севера и приравненных к ним 
местностей, всего, из них:   </t>
  </si>
  <si>
    <t>Мероприятие 2.10.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, всего, из них:</t>
  </si>
  <si>
    <t>Мероприятие 2.13. Обеспечение жильем работников муниципальных учреждений, всего, из них:</t>
  </si>
  <si>
    <t>Мероприятие 2.11. Субсидии на мероприятия подпрограммы «Обеспечение жильем молодых семей» в рамках федеральной целевой программы «Жилище» на 2011-2015 годы государственной программы Российской Федерации «Обеспечение доступным и комфортным жильем и коммунальными услугами граждан Российской Федерации», всего, из них:</t>
  </si>
  <si>
    <t>Мероприятие 2.14.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 за счет межбюджетных трансфертов из федерального бюджета</t>
  </si>
  <si>
    <t>Мероприятие 3.1. Охрана окружающей среды. Организация использования, охраны, защиты и воспроизводства городских лесов, всего, из них:</t>
  </si>
  <si>
    <t>Мероприятие 3.2. Охрана окружающей среды и природопользование, всего, из них:</t>
  </si>
  <si>
    <t>Мероприятие 3.3. Выполнение мероприятий по откачке шахтных вод и закладке подземных пустот, обеспечивающих экологическую безопасность городского округа, всего, из них:</t>
  </si>
  <si>
    <t>Мероприятие 4.1. Защита населения и территорий от чрезвычайных ситуаций природного и техногенного характера, обеспечение пожарной безопасности,  предупреждение терроризма, профилактика экстремизма  и охрана общественного порядка, всего, из них:</t>
  </si>
  <si>
    <t>Мероприятие 4.2. Организация деятельности в сфере предупреждения чрезвычайных ситуаций и оказание первичных мер пожарной безопасности, всего, из них:</t>
  </si>
  <si>
    <t>Мероприятие 5.1. Переселение граждан из аварийного жилого фонда с учетом необходимости развития малоэтажного жилищного строительства, всего, из них:</t>
  </si>
  <si>
    <t>Мероприятие 5.3. 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строительства, всего, из них:</t>
  </si>
  <si>
    <t>Мероприятие 6.2. Подготовка документов территориального планирования, градостроительного зонирования и документации по планировке территории. Создание и ведение информационной системы обеспечения градостроительной деятельности, всего, из них:</t>
  </si>
  <si>
    <t>Мероприятие 6.3. Подготовка проектов правовых актов и технической документации в сфере земельных отношений  и архитектурно - градостроительной деятельности, всего, из них:</t>
  </si>
  <si>
    <t>Мероприятие 6.4. Разработка документации по планировке территории , всего, из них:</t>
  </si>
  <si>
    <t>Мероприятие 7.1. Газификация территории городского округа, всего, из них:</t>
  </si>
  <si>
    <t>Мероприятие 7.2. Развитие газификации в сельской местности, всего, из них:</t>
  </si>
  <si>
    <t>Мероприятие 7.3. Субсидии на реализацию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2013-2020 годы», всего, из них:</t>
  </si>
  <si>
    <t>Мероприятие 7.5. Развитие и модернизация коммунальной инфраструктуры, теплоснабжения, водоснабжения и водоотведения, всего, из них</t>
  </si>
  <si>
    <t>Мероприятие 7.6. Реализация проектов капитального строительства муниципального значения по развитию газификации населенных пунктов городского типа, всего, из них:</t>
  </si>
  <si>
    <t>Мероприятие 7.7.  Модернизация лифтового хозяйства в многоквартирных жилых домах, всего, из них:</t>
  </si>
  <si>
    <t>Мероприятие 7.8. Модернизация лифтового хозяйства в многоквартирных жилых домах за счет субсидий из областного бюджета, всего, из них:</t>
  </si>
  <si>
    <t>Мероприятие 7.9. Капитальный ремонт жилищного фонда за счет средств от оплаты за наем жилых помещений, всего, из них:</t>
  </si>
  <si>
    <t>Мероприятие 7.10. Содержание и капитальный ремонт муниципального жилищного фонда, всего, из них:</t>
  </si>
  <si>
    <t>Мероприятие 7.12. Уплата взноса на капитальный ремонт общего имущества в многоквартирных домах, всего, из них:</t>
  </si>
  <si>
    <t>Мероприятие 8.1. Выполнение мероприятий по благоустройству дворовых территорий , всего, из них:</t>
  </si>
  <si>
    <t>Мероприятие 8.2. Проведение мероприятий по развитию и модернизации объектов внешнего благоустройства муниципальной собственности, всего, из них:</t>
  </si>
  <si>
    <t>Мероприятие 8.3. Капитальный ремонт и ремонт дворовых территорий и проездов к дворовым территориям многоквартирных домов населенных пунктов, всего, из них:</t>
  </si>
  <si>
    <t>Мероприятие 8.4. Развитие и обеспечение сохранности сети автомобильных дорог местного значения, всего, из них:</t>
  </si>
  <si>
    <t>Мероприятие 8.5. Строительство, реконструкция, капитальный ремонт, ремонт автомобильных дорог общего пользования местного значения  всего, из них:</t>
  </si>
  <si>
    <t>Мероприятие 8.6. Приобретение машин, оборудования, транспортных средств для обеспечения сохранности, осуществления контроля за состоянием сети автомобильных дорог и качеством дорожных работ, всего, из них:</t>
  </si>
  <si>
    <t>Мероприятие 8.8. Капитальный ремонт автомобильных дорог общего пользования местного значения , всего, из них:</t>
  </si>
  <si>
    <t>Мероприятие 8.10. Озеленение и благоустройство территории городского округа, всего, из них:</t>
  </si>
  <si>
    <t>Мероприятие 8.11. Организация деятельности в сфере благоустройства территории городского округа, всего, из них:</t>
  </si>
  <si>
    <t>Мероприятие 9.1.Глава Березовского городского округа, всего, из них:</t>
  </si>
  <si>
    <t>Мероприятие 9.2. Обеспечение деятельности муниципальных органов (центральный аппарат), всего, из них:</t>
  </si>
  <si>
    <t>Мероприятие 9.3. Обеспечение деятельности органов местного самоуправления, отраслевых (функциональных) органов администрации, всего, из них:</t>
  </si>
  <si>
    <t>Мероприятие 9.4. Обеспечение деятельности муниципального архива, всего, из них:</t>
  </si>
  <si>
    <t>Мероприятие 9.5.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</si>
  <si>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Мероприятие 10.1. Исполнение обязательств по обслуживанию муниципального долга Березовского городского округа в соответствии с программой муниципальных заимствований Березовского городского округа и заключенными контрактами (соглашениями), всего, из них:</t>
  </si>
  <si>
    <t>Мероприятие 10.2. Подготовка документов для осуществления выплат по обязательствам, в соответствии с заключенными контрактами (соглашениями), всего, из них:</t>
  </si>
  <si>
    <t>Мероприятие 10.3. Соблюдение сроков исполнения обязательств, всего, из них:</t>
  </si>
  <si>
    <t>Мероприятие 10.4. Проведение отборов исполнителей на оказание услуг, связанных с выполнением программы муниципальных внутренних заимствований Березовского городского округа, всего, из них:</t>
  </si>
  <si>
    <t>Мероприятие 11.1. Осуществление мероприятий по развитию газификации в сельской местности, всего, из них:</t>
  </si>
  <si>
    <t>Мероприятие 11.2. Развитие газификации в сельской местности , всего, из них:</t>
  </si>
  <si>
    <t>Мероприятие 11.3. Реализация мероприятий федеральной целевой программы «Устойчивое развитие сельских территорий на 2014 - 2017 годы и на период до 2020 года» государственной программы Российской Федерации «Государственная программа развития сельского хозяйства и регулирования рынков сельскохозяйственной продукции, сырья и продовольствия на 2013-2020 годы», всего, из них:</t>
  </si>
  <si>
    <t>Мероприятие 11.4. Создание условий для расширения рынка сельскохозяйственной продукции, всего, из них:</t>
  </si>
  <si>
    <t>Мероприятие 11.5. Обеспечение жильем граждан, проживающих в сельской местности, в том числе молодых семей и молодых специалистов, всего из них:</t>
  </si>
  <si>
    <t>Мероприятие 11.6. Улучшение жилищных условий граждан, проживающих в сельской местности, в том числе молодых семей и молодых специалистов, всего, из них:</t>
  </si>
  <si>
    <t>Мероприятие 11.7. Осуществление мероприятий по улучшению жилищных условий граждан, проживающих в сельской местности, в том числе молодых семей и молодых специалистов в рамках целевой программы «Устойчивое развитие сельских территорий на 2014-2017 годы и на период до 2020 года», всего, из них:</t>
  </si>
  <si>
    <t>Мероприятие 11.8. Проведение Всероссийской сельскохозяйственной переписи, всего, из них:</t>
  </si>
  <si>
    <t>Мероприятие 12.1. Содействие развитию малого и среднего предпринимательства, всего, из них:</t>
  </si>
  <si>
    <t>Мероприятие 12.2. Развитие системы поддержки малого и среднего предпринимательства на территориях муниципальных образований, расположенных в Свердловской области, всего, из них:</t>
  </si>
  <si>
    <t>Мероприятие 14.1. Предоставление финансовой поддержки, направленной на обеспечение жильем молодых семей, всего, из них:</t>
  </si>
  <si>
    <t>Мероприятие 14.2. Предоставление социальных выплат молодым семьям на приобретение (строительство) жилья , из них:</t>
  </si>
  <si>
    <t>Мероприятие 15.2. Создание  условий для развития объектов, предназначенных для организации досуга жителей Березовского городского округа, всего, из них</t>
  </si>
  <si>
    <t>Приложение №2
к муниципальной программе</t>
  </si>
  <si>
    <t>Утвержден
постановлением администрации
Березовского городского округа
от 13.10.2017 №795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</si>
</sst>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1" fillId="0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 indent="12"/>
    </xf>
    <xf numFmtId="0" fontId="3" fillId="0" borderId="0" xfId="0" applyFont="1" applyFill="1" applyAlignment="1">
      <alignment horizontal="left" vertical="top" wrapText="1" indent="1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tabSelected="1" view="pageLayout" topLeftCell="C1" workbookViewId="0">
      <selection activeCell="H4" sqref="H4:K4"/>
    </sheetView>
  </sheetViews>
  <sheetFormatPr defaultColWidth="9.109375" defaultRowHeight="14.4"/>
  <cols>
    <col min="1" max="1" width="5.5546875" style="4" customWidth="1"/>
    <col min="2" max="2" width="43.44140625" style="4" customWidth="1"/>
    <col min="3" max="3" width="14.44140625" style="4" bestFit="1" customWidth="1"/>
    <col min="4" max="5" width="12.5546875" style="4" bestFit="1" customWidth="1"/>
    <col min="6" max="6" width="14.44140625" style="4" bestFit="1" customWidth="1"/>
    <col min="7" max="10" width="12.5546875" style="4" bestFit="1" customWidth="1"/>
    <col min="11" max="11" width="19" style="4" customWidth="1"/>
    <col min="12" max="16384" width="9.109375" style="4"/>
  </cols>
  <sheetData>
    <row r="1" spans="1:11" ht="6.75" customHeight="1">
      <c r="K1" s="5"/>
    </row>
    <row r="2" spans="1:11" ht="18" hidden="1">
      <c r="K2" s="5"/>
    </row>
    <row r="3" spans="1:11" ht="84" customHeight="1">
      <c r="H3" s="33" t="s">
        <v>227</v>
      </c>
      <c r="I3" s="33"/>
      <c r="J3" s="33"/>
      <c r="K3" s="33"/>
    </row>
    <row r="4" spans="1:11" ht="55.5" customHeight="1">
      <c r="H4" s="34" t="s">
        <v>226</v>
      </c>
      <c r="I4" s="34"/>
      <c r="J4" s="34"/>
      <c r="K4" s="34"/>
    </row>
    <row r="5" spans="1:11" ht="18" hidden="1">
      <c r="K5" s="5"/>
    </row>
    <row r="6" spans="1:11" ht="18" hidden="1">
      <c r="K6" s="5"/>
    </row>
    <row r="7" spans="1:11" ht="18" hidden="1">
      <c r="K7" s="5"/>
    </row>
    <row r="8" spans="1:11" ht="75.75" hidden="1" customHeight="1">
      <c r="A8" s="6"/>
      <c r="B8" s="7"/>
      <c r="C8" s="7"/>
      <c r="D8" s="7"/>
      <c r="E8" s="7"/>
      <c r="F8" s="7"/>
      <c r="G8" s="7"/>
      <c r="H8" s="7"/>
      <c r="I8" s="19"/>
      <c r="J8" s="7"/>
      <c r="K8" s="7"/>
    </row>
    <row r="9" spans="1:11" ht="49.5" customHeight="1">
      <c r="A9" s="23" t="s">
        <v>148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98.25" customHeight="1">
      <c r="A10" s="8" t="s">
        <v>151</v>
      </c>
      <c r="B10" s="8" t="s">
        <v>0</v>
      </c>
      <c r="C10" s="25" t="s">
        <v>1</v>
      </c>
      <c r="D10" s="26"/>
      <c r="E10" s="26"/>
      <c r="F10" s="26"/>
      <c r="G10" s="26"/>
      <c r="H10" s="26"/>
      <c r="I10" s="26"/>
      <c r="J10" s="27"/>
      <c r="K10" s="3" t="s">
        <v>2</v>
      </c>
    </row>
    <row r="11" spans="1:11" ht="15.6">
      <c r="A11" s="9"/>
      <c r="B11" s="2"/>
      <c r="C11" s="3" t="s">
        <v>3</v>
      </c>
      <c r="D11" s="10">
        <v>2014</v>
      </c>
      <c r="E11" s="10">
        <v>2015</v>
      </c>
      <c r="F11" s="10">
        <v>2016</v>
      </c>
      <c r="G11" s="10">
        <v>2017</v>
      </c>
      <c r="H11" s="10">
        <v>2018</v>
      </c>
      <c r="I11" s="10">
        <v>2019</v>
      </c>
      <c r="J11" s="10">
        <v>2020</v>
      </c>
      <c r="K11" s="3"/>
    </row>
    <row r="12" spans="1:11" ht="31.2">
      <c r="A12" s="9">
        <v>1</v>
      </c>
      <c r="B12" s="2" t="s">
        <v>4</v>
      </c>
      <c r="C12" s="3">
        <f t="shared" ref="C12:C25" si="0">SUM(D12:J12)</f>
        <v>5139195.16</v>
      </c>
      <c r="D12" s="3">
        <v>631056.41</v>
      </c>
      <c r="E12" s="3">
        <v>803655.04</v>
      </c>
      <c r="F12" s="3">
        <v>1109120.27</v>
      </c>
      <c r="G12" s="3">
        <v>901638.31</v>
      </c>
      <c r="H12" s="3">
        <v>554917.25</v>
      </c>
      <c r="I12" s="3">
        <v>507970.37</v>
      </c>
      <c r="J12" s="3">
        <v>630837.51</v>
      </c>
      <c r="K12" s="3" t="s">
        <v>5</v>
      </c>
    </row>
    <row r="13" spans="1:11" ht="15.6">
      <c r="A13" s="9">
        <v>2</v>
      </c>
      <c r="B13" s="2" t="s">
        <v>6</v>
      </c>
      <c r="C13" s="3">
        <f t="shared" si="0"/>
        <v>274414.40000000002</v>
      </c>
      <c r="D13" s="3">
        <v>40521.599999999999</v>
      </c>
      <c r="E13" s="3">
        <v>36378.800000000003</v>
      </c>
      <c r="F13" s="3">
        <v>44371.1</v>
      </c>
      <c r="G13" s="3">
        <f>G18+G22</f>
        <v>38158.9</v>
      </c>
      <c r="H13" s="3">
        <v>37972</v>
      </c>
      <c r="I13" s="3">
        <v>37958</v>
      </c>
      <c r="J13" s="3">
        <v>39054</v>
      </c>
      <c r="K13" s="3" t="s">
        <v>5</v>
      </c>
    </row>
    <row r="14" spans="1:11" ht="15.6">
      <c r="A14" s="9">
        <v>3</v>
      </c>
      <c r="B14" s="2" t="s">
        <v>7</v>
      </c>
      <c r="C14" s="3">
        <f t="shared" si="0"/>
        <v>1848085.4919999999</v>
      </c>
      <c r="D14" s="3">
        <v>210930.31</v>
      </c>
      <c r="E14" s="3">
        <v>299879.27</v>
      </c>
      <c r="F14" s="3">
        <v>546208.19999999995</v>
      </c>
      <c r="G14" s="3">
        <f>G19+G23</f>
        <v>350719.81199999998</v>
      </c>
      <c r="H14" s="3">
        <v>164755.9</v>
      </c>
      <c r="I14" s="3">
        <v>153842.1</v>
      </c>
      <c r="J14" s="3">
        <v>121749.9</v>
      </c>
      <c r="K14" s="3" t="s">
        <v>5</v>
      </c>
    </row>
    <row r="15" spans="1:11" ht="15.6">
      <c r="A15" s="9">
        <v>4</v>
      </c>
      <c r="B15" s="2" t="s">
        <v>8</v>
      </c>
      <c r="C15" s="3">
        <f t="shared" si="0"/>
        <v>3016455.273</v>
      </c>
      <c r="D15" s="3">
        <v>379604.5</v>
      </c>
      <c r="E15" s="3">
        <v>467396.97</v>
      </c>
      <c r="F15" s="3">
        <v>518540.97</v>
      </c>
      <c r="G15" s="3">
        <f>G20+G24</f>
        <v>512519.60300000006</v>
      </c>
      <c r="H15" s="3">
        <v>352189.35</v>
      </c>
      <c r="I15" s="3">
        <v>316170.27</v>
      </c>
      <c r="J15" s="3">
        <v>470033.61</v>
      </c>
      <c r="K15" s="3" t="s">
        <v>5</v>
      </c>
    </row>
    <row r="16" spans="1:11" ht="31.2">
      <c r="A16" s="9">
        <v>5</v>
      </c>
      <c r="B16" s="2" t="s">
        <v>145</v>
      </c>
      <c r="C16" s="3">
        <f t="shared" si="0"/>
        <v>240</v>
      </c>
      <c r="D16" s="3"/>
      <c r="E16" s="3"/>
      <c r="F16" s="3"/>
      <c r="G16" s="3">
        <f>G25</f>
        <v>240</v>
      </c>
      <c r="H16" s="3"/>
      <c r="I16" s="3"/>
      <c r="J16" s="3"/>
      <c r="K16" s="3"/>
    </row>
    <row r="17" spans="1:11" ht="15.6">
      <c r="A17" s="9">
        <v>6</v>
      </c>
      <c r="B17" s="2" t="s">
        <v>9</v>
      </c>
      <c r="C17" s="3">
        <f t="shared" si="0"/>
        <v>1048951.1300000001</v>
      </c>
      <c r="D17" s="3">
        <v>46536.46</v>
      </c>
      <c r="E17" s="3">
        <v>246125.55</v>
      </c>
      <c r="F17" s="3">
        <v>410431.54</v>
      </c>
      <c r="G17" s="3">
        <f>SUM(G18:G20)</f>
        <v>269422.08000000002</v>
      </c>
      <c r="H17" s="3">
        <v>0</v>
      </c>
      <c r="I17" s="3">
        <v>0</v>
      </c>
      <c r="J17" s="3">
        <v>76435.5</v>
      </c>
      <c r="K17" s="3" t="s">
        <v>5</v>
      </c>
    </row>
    <row r="18" spans="1:11" ht="15.6">
      <c r="A18" s="9">
        <v>7</v>
      </c>
      <c r="B18" s="2" t="s">
        <v>10</v>
      </c>
      <c r="C18" s="3">
        <f t="shared" si="0"/>
        <v>1437.2</v>
      </c>
      <c r="D18" s="3">
        <v>1437.2</v>
      </c>
      <c r="E18" s="3">
        <v>0</v>
      </c>
      <c r="F18" s="3">
        <v>0</v>
      </c>
      <c r="G18" s="3">
        <f>0</f>
        <v>0</v>
      </c>
      <c r="H18" s="3">
        <v>0</v>
      </c>
      <c r="I18" s="3">
        <v>0</v>
      </c>
      <c r="J18" s="3">
        <v>0</v>
      </c>
      <c r="K18" s="3" t="s">
        <v>5</v>
      </c>
    </row>
    <row r="19" spans="1:11" ht="15.6">
      <c r="A19" s="9">
        <v>8</v>
      </c>
      <c r="B19" s="2" t="s">
        <v>7</v>
      </c>
      <c r="C19" s="3">
        <f t="shared" si="0"/>
        <v>651067.25</v>
      </c>
      <c r="D19" s="3">
        <v>31705.66</v>
      </c>
      <c r="E19" s="3">
        <v>146133.76999999999</v>
      </c>
      <c r="F19" s="3">
        <v>297911.51</v>
      </c>
      <c r="G19" s="3">
        <f>G131+G187+G315</f>
        <v>175316.31</v>
      </c>
      <c r="H19" s="3">
        <v>0</v>
      </c>
      <c r="I19" s="3">
        <v>0</v>
      </c>
      <c r="J19" s="3">
        <v>0</v>
      </c>
      <c r="K19" s="3" t="s">
        <v>5</v>
      </c>
    </row>
    <row r="20" spans="1:11" ht="15.6">
      <c r="A20" s="9">
        <v>9</v>
      </c>
      <c r="B20" s="2" t="s">
        <v>8</v>
      </c>
      <c r="C20" s="3">
        <f t="shared" si="0"/>
        <v>396446.68</v>
      </c>
      <c r="D20" s="3">
        <v>13393.6</v>
      </c>
      <c r="E20" s="3">
        <v>99991.78</v>
      </c>
      <c r="F20" s="3">
        <v>112520.03</v>
      </c>
      <c r="G20" s="3">
        <f>G132+G188+G316</f>
        <v>94105.77</v>
      </c>
      <c r="H20" s="3">
        <v>0</v>
      </c>
      <c r="I20" s="3">
        <v>0</v>
      </c>
      <c r="J20" s="3">
        <v>76435.5</v>
      </c>
      <c r="K20" s="3" t="s">
        <v>5</v>
      </c>
    </row>
    <row r="21" spans="1:11" ht="15.6">
      <c r="A21" s="9">
        <v>10</v>
      </c>
      <c r="B21" s="2" t="s">
        <v>11</v>
      </c>
      <c r="C21" s="3">
        <f t="shared" si="0"/>
        <v>4090244.0350000001</v>
      </c>
      <c r="D21" s="3">
        <v>584519.94999999995</v>
      </c>
      <c r="E21" s="3">
        <v>557529.49</v>
      </c>
      <c r="F21" s="3">
        <v>698688.73</v>
      </c>
      <c r="G21" s="3">
        <f>SUM(G22:G25)</f>
        <v>632216.23499999999</v>
      </c>
      <c r="H21" s="3">
        <v>554917.25</v>
      </c>
      <c r="I21" s="3">
        <v>507970.37</v>
      </c>
      <c r="J21" s="3">
        <v>554402.01</v>
      </c>
      <c r="K21" s="3" t="s">
        <v>5</v>
      </c>
    </row>
    <row r="22" spans="1:11" ht="15.6">
      <c r="A22" s="9">
        <v>11</v>
      </c>
      <c r="B22" s="2" t="s">
        <v>6</v>
      </c>
      <c r="C22" s="3">
        <f t="shared" si="0"/>
        <v>272977.2</v>
      </c>
      <c r="D22" s="3">
        <v>39084.400000000001</v>
      </c>
      <c r="E22" s="3">
        <v>36378.800000000003</v>
      </c>
      <c r="F22" s="3">
        <v>44371.1</v>
      </c>
      <c r="G22" s="3">
        <f>G33+G70+G204</f>
        <v>38158.9</v>
      </c>
      <c r="H22" s="3">
        <v>37972</v>
      </c>
      <c r="I22" s="3">
        <v>37958</v>
      </c>
      <c r="J22" s="3">
        <v>39054</v>
      </c>
      <c r="K22" s="3" t="s">
        <v>5</v>
      </c>
    </row>
    <row r="23" spans="1:11" ht="15.6">
      <c r="A23" s="9">
        <v>12</v>
      </c>
      <c r="B23" s="2" t="s">
        <v>7</v>
      </c>
      <c r="C23" s="3">
        <f t="shared" si="0"/>
        <v>1197018.2420000001</v>
      </c>
      <c r="D23" s="3">
        <v>179224.65</v>
      </c>
      <c r="E23" s="3">
        <v>153745.5</v>
      </c>
      <c r="F23" s="3">
        <v>248296.69</v>
      </c>
      <c r="G23" s="3">
        <f>G34+G71+G107+G163+G205+G235+G281+G333+G353+G386+G400</f>
        <v>175403.50199999998</v>
      </c>
      <c r="H23" s="3">
        <v>164755.9</v>
      </c>
      <c r="I23" s="3">
        <v>153842.1</v>
      </c>
      <c r="J23" s="3">
        <v>121749.9</v>
      </c>
      <c r="K23" s="3" t="s">
        <v>5</v>
      </c>
    </row>
    <row r="24" spans="1:11" ht="15.6">
      <c r="A24" s="9">
        <v>13</v>
      </c>
      <c r="B24" s="2" t="s">
        <v>8</v>
      </c>
      <c r="C24" s="3">
        <f t="shared" si="0"/>
        <v>2620008.5929999999</v>
      </c>
      <c r="D24" s="3">
        <v>366210.9</v>
      </c>
      <c r="E24" s="3">
        <v>367405.19</v>
      </c>
      <c r="F24" s="3">
        <v>406020.94</v>
      </c>
      <c r="G24" s="3">
        <f>G35+G72+G108+G120+G164+G152+G206+G236+G282+G298+G334+G354+G387+G401+G417</f>
        <v>418413.83300000004</v>
      </c>
      <c r="H24" s="3">
        <v>352189.35</v>
      </c>
      <c r="I24" s="3">
        <v>316170.27</v>
      </c>
      <c r="J24" s="3">
        <v>393598.11</v>
      </c>
      <c r="K24" s="3" t="s">
        <v>5</v>
      </c>
    </row>
    <row r="25" spans="1:11" ht="31.2">
      <c r="A25" s="9">
        <v>14</v>
      </c>
      <c r="B25" s="2" t="s">
        <v>145</v>
      </c>
      <c r="C25" s="3">
        <f t="shared" si="0"/>
        <v>240</v>
      </c>
      <c r="D25" s="3"/>
      <c r="E25" s="3"/>
      <c r="F25" s="3"/>
      <c r="G25" s="3">
        <f>G274</f>
        <v>240</v>
      </c>
      <c r="H25" s="3"/>
      <c r="I25" s="3"/>
      <c r="J25" s="3"/>
      <c r="K25" s="3"/>
    </row>
    <row r="26" spans="1:11" ht="15.6">
      <c r="A26" s="9">
        <v>15</v>
      </c>
      <c r="B26" s="20" t="s">
        <v>12</v>
      </c>
      <c r="C26" s="21"/>
      <c r="D26" s="21"/>
      <c r="E26" s="21"/>
      <c r="F26" s="21"/>
      <c r="G26" s="21"/>
      <c r="H26" s="21"/>
      <c r="I26" s="21"/>
      <c r="J26" s="22"/>
      <c r="K26" s="8"/>
    </row>
    <row r="27" spans="1:11" ht="15.6">
      <c r="A27" s="9">
        <v>16</v>
      </c>
      <c r="B27" s="2" t="s">
        <v>13</v>
      </c>
      <c r="C27" s="3">
        <f t="shared" ref="C27:C29" si="1">SUM(D27:J27)</f>
        <v>53138.9</v>
      </c>
      <c r="D27" s="3">
        <v>16267.86</v>
      </c>
      <c r="E27" s="3">
        <v>7701.27</v>
      </c>
      <c r="F27" s="3">
        <v>9431.6200000000008</v>
      </c>
      <c r="G27" s="3">
        <f>SUM(G28:G30)</f>
        <v>7614.25</v>
      </c>
      <c r="H27" s="3">
        <v>3637.4</v>
      </c>
      <c r="I27" s="3">
        <v>3637.4</v>
      </c>
      <c r="J27" s="3">
        <v>4849.1000000000004</v>
      </c>
      <c r="K27" s="3" t="s">
        <v>5</v>
      </c>
    </row>
    <row r="28" spans="1:11" ht="15.6">
      <c r="A28" s="9">
        <v>17</v>
      </c>
      <c r="B28" s="2" t="s">
        <v>6</v>
      </c>
      <c r="C28" s="3">
        <f t="shared" si="1"/>
        <v>32.700000000000003</v>
      </c>
      <c r="D28" s="3">
        <v>0</v>
      </c>
      <c r="E28" s="3">
        <v>0</v>
      </c>
      <c r="F28" s="3">
        <v>32.700000000000003</v>
      </c>
      <c r="G28" s="3">
        <f>G33</f>
        <v>0</v>
      </c>
      <c r="H28" s="3">
        <v>0</v>
      </c>
      <c r="I28" s="3">
        <v>0</v>
      </c>
      <c r="J28" s="3">
        <v>0</v>
      </c>
      <c r="K28" s="3" t="s">
        <v>5</v>
      </c>
    </row>
    <row r="29" spans="1:11" ht="15.6">
      <c r="A29" s="9">
        <v>18</v>
      </c>
      <c r="B29" s="2" t="s">
        <v>7</v>
      </c>
      <c r="C29" s="3">
        <f t="shared" si="1"/>
        <v>1169.6000000000001</v>
      </c>
      <c r="D29" s="3">
        <v>549.4</v>
      </c>
      <c r="E29" s="3">
        <v>96.2</v>
      </c>
      <c r="F29" s="3">
        <v>103.9</v>
      </c>
      <c r="G29" s="3">
        <f t="shared" ref="G29:G30" si="2">G34</f>
        <v>108.4</v>
      </c>
      <c r="H29" s="3">
        <v>108.4</v>
      </c>
      <c r="I29" s="3">
        <v>108.4</v>
      </c>
      <c r="J29" s="3">
        <v>94.9</v>
      </c>
      <c r="K29" s="3" t="s">
        <v>5</v>
      </c>
    </row>
    <row r="30" spans="1:11" ht="15.6">
      <c r="A30" s="9">
        <v>19</v>
      </c>
      <c r="B30" s="2" t="s">
        <v>8</v>
      </c>
      <c r="C30" s="3">
        <f>SUM(D30:J30)</f>
        <v>51936.6</v>
      </c>
      <c r="D30" s="3">
        <v>15718.46</v>
      </c>
      <c r="E30" s="3">
        <v>7605.07</v>
      </c>
      <c r="F30" s="3">
        <v>9295.02</v>
      </c>
      <c r="G30" s="3">
        <f t="shared" si="2"/>
        <v>7505.85</v>
      </c>
      <c r="H30" s="3">
        <v>3529</v>
      </c>
      <c r="I30" s="3">
        <v>3529</v>
      </c>
      <c r="J30" s="3">
        <v>4754.2</v>
      </c>
      <c r="K30" s="3" t="s">
        <v>5</v>
      </c>
    </row>
    <row r="31" spans="1:11" ht="15.6">
      <c r="A31" s="9">
        <v>20</v>
      </c>
      <c r="B31" s="20" t="s">
        <v>14</v>
      </c>
      <c r="C31" s="21"/>
      <c r="D31" s="21"/>
      <c r="E31" s="21"/>
      <c r="F31" s="21"/>
      <c r="G31" s="21"/>
      <c r="H31" s="21"/>
      <c r="I31" s="21"/>
      <c r="J31" s="22"/>
      <c r="K31" s="8"/>
    </row>
    <row r="32" spans="1:11" ht="30.75" customHeight="1">
      <c r="A32" s="9">
        <v>21</v>
      </c>
      <c r="B32" s="2" t="s">
        <v>49</v>
      </c>
      <c r="C32" s="3">
        <f t="shared" ref="C32:C34" si="3">SUM(D32:J32)</f>
        <v>53138.9</v>
      </c>
      <c r="D32" s="3">
        <v>16267.86</v>
      </c>
      <c r="E32" s="3">
        <v>7701.27</v>
      </c>
      <c r="F32" s="3">
        <v>9431.6200000000008</v>
      </c>
      <c r="G32" s="3">
        <f>SUM(G33:G35)</f>
        <v>7614.25</v>
      </c>
      <c r="H32" s="3">
        <v>3637.4</v>
      </c>
      <c r="I32" s="3">
        <v>3637.4</v>
      </c>
      <c r="J32" s="3">
        <v>4849.1000000000004</v>
      </c>
      <c r="K32" s="3" t="s">
        <v>5</v>
      </c>
    </row>
    <row r="33" spans="1:11" ht="15.6">
      <c r="A33" s="9">
        <v>22</v>
      </c>
      <c r="B33" s="2" t="s">
        <v>6</v>
      </c>
      <c r="C33" s="3">
        <f t="shared" si="3"/>
        <v>32.700000000000003</v>
      </c>
      <c r="D33" s="3">
        <v>0</v>
      </c>
      <c r="E33" s="3">
        <v>0</v>
      </c>
      <c r="F33" s="3">
        <v>32.700000000000003</v>
      </c>
      <c r="G33" s="3">
        <v>0</v>
      </c>
      <c r="H33" s="3">
        <v>0</v>
      </c>
      <c r="I33" s="3">
        <v>0</v>
      </c>
      <c r="J33" s="3">
        <v>0</v>
      </c>
      <c r="K33" s="3" t="s">
        <v>5</v>
      </c>
    </row>
    <row r="34" spans="1:11" ht="15.6">
      <c r="A34" s="9">
        <v>23</v>
      </c>
      <c r="B34" s="2" t="s">
        <v>7</v>
      </c>
      <c r="C34" s="3">
        <f t="shared" si="3"/>
        <v>1169.6000000000001</v>
      </c>
      <c r="D34" s="3">
        <v>549.4</v>
      </c>
      <c r="E34" s="3">
        <v>96.2</v>
      </c>
      <c r="F34" s="3">
        <v>103.9</v>
      </c>
      <c r="G34" s="3">
        <v>108.4</v>
      </c>
      <c r="H34" s="3">
        <v>108.4</v>
      </c>
      <c r="I34" s="3">
        <v>108.4</v>
      </c>
      <c r="J34" s="3">
        <v>94.9</v>
      </c>
      <c r="K34" s="3" t="s">
        <v>5</v>
      </c>
    </row>
    <row r="35" spans="1:11" ht="15.6">
      <c r="A35" s="9">
        <v>24</v>
      </c>
      <c r="B35" s="2" t="s">
        <v>8</v>
      </c>
      <c r="C35" s="3">
        <f>SUM(D35:J35)</f>
        <v>51936.6</v>
      </c>
      <c r="D35" s="3">
        <v>15718.46</v>
      </c>
      <c r="E35" s="3">
        <v>7605.07</v>
      </c>
      <c r="F35" s="3">
        <v>9295.02</v>
      </c>
      <c r="G35" s="3">
        <f>SUM(G37,G39,G41,G46,G48,G50)</f>
        <v>7505.85</v>
      </c>
      <c r="H35" s="3">
        <v>3529</v>
      </c>
      <c r="I35" s="3">
        <v>3529</v>
      </c>
      <c r="J35" s="3">
        <v>4754.2</v>
      </c>
      <c r="K35" s="3" t="s">
        <v>5</v>
      </c>
    </row>
    <row r="36" spans="1:11" ht="64.5" customHeight="1">
      <c r="A36" s="9">
        <v>25</v>
      </c>
      <c r="B36" s="2" t="s">
        <v>152</v>
      </c>
      <c r="C36" s="3">
        <v>1508.78</v>
      </c>
      <c r="D36" s="3">
        <v>552.35</v>
      </c>
      <c r="E36" s="3">
        <v>207.14500000000001</v>
      </c>
      <c r="F36" s="3">
        <v>295.08</v>
      </c>
      <c r="G36" s="3">
        <v>162</v>
      </c>
      <c r="H36" s="3">
        <v>67</v>
      </c>
      <c r="I36" s="3">
        <v>67</v>
      </c>
      <c r="J36" s="3">
        <v>158.19999999999999</v>
      </c>
      <c r="K36" s="3" t="s">
        <v>15</v>
      </c>
    </row>
    <row r="37" spans="1:11" ht="15.6">
      <c r="A37" s="9">
        <v>26</v>
      </c>
      <c r="B37" s="2" t="s">
        <v>8</v>
      </c>
      <c r="C37" s="3">
        <v>1508.78</v>
      </c>
      <c r="D37" s="3">
        <v>552.35</v>
      </c>
      <c r="E37" s="3">
        <v>207.14500000000001</v>
      </c>
      <c r="F37" s="3">
        <v>295.08</v>
      </c>
      <c r="G37" s="3">
        <v>162</v>
      </c>
      <c r="H37" s="3">
        <v>67</v>
      </c>
      <c r="I37" s="3">
        <v>67</v>
      </c>
      <c r="J37" s="3">
        <v>158.19999999999999</v>
      </c>
      <c r="K37" s="11"/>
    </row>
    <row r="38" spans="1:11" ht="31.5" customHeight="1">
      <c r="A38" s="9">
        <v>27</v>
      </c>
      <c r="B38" s="2" t="s">
        <v>153</v>
      </c>
      <c r="C38" s="3">
        <f>SUM(D38:J38)</f>
        <v>18263.099999999999</v>
      </c>
      <c r="D38" s="3">
        <v>3789.64</v>
      </c>
      <c r="E38" s="3">
        <v>3829.48</v>
      </c>
      <c r="F38" s="3">
        <v>2572.87</v>
      </c>
      <c r="G38" s="3">
        <f>G39</f>
        <v>2567.11</v>
      </c>
      <c r="H38" s="3">
        <v>1600</v>
      </c>
      <c r="I38" s="3">
        <v>1600</v>
      </c>
      <c r="J38" s="3">
        <v>2304</v>
      </c>
      <c r="K38" s="3" t="s">
        <v>16</v>
      </c>
    </row>
    <row r="39" spans="1:11" ht="15.6">
      <c r="A39" s="9">
        <v>28</v>
      </c>
      <c r="B39" s="2" t="s">
        <v>8</v>
      </c>
      <c r="C39" s="3">
        <f>SUM(D39:J39)</f>
        <v>18263.099999999999</v>
      </c>
      <c r="D39" s="3">
        <v>3789.64</v>
      </c>
      <c r="E39" s="3">
        <v>3829.48</v>
      </c>
      <c r="F39" s="3">
        <v>2572.87</v>
      </c>
      <c r="G39" s="3">
        <v>2567.11</v>
      </c>
      <c r="H39" s="3">
        <v>1600</v>
      </c>
      <c r="I39" s="3">
        <v>1600</v>
      </c>
      <c r="J39" s="3">
        <v>2304</v>
      </c>
      <c r="K39" s="11"/>
    </row>
    <row r="40" spans="1:11" ht="30.75" customHeight="1">
      <c r="A40" s="9">
        <v>29</v>
      </c>
      <c r="B40" s="2" t="s">
        <v>154</v>
      </c>
      <c r="C40" s="3">
        <f>SUM(D40:J40)</f>
        <v>6087.4619999999995</v>
      </c>
      <c r="D40" s="3">
        <v>2205.7199999999998</v>
      </c>
      <c r="E40" s="3">
        <v>559.80999999999995</v>
      </c>
      <c r="F40" s="3">
        <v>1122.932</v>
      </c>
      <c r="G40" s="3">
        <f>G41</f>
        <v>399</v>
      </c>
      <c r="H40" s="3">
        <v>650</v>
      </c>
      <c r="I40" s="3">
        <v>650</v>
      </c>
      <c r="J40" s="3">
        <v>500</v>
      </c>
      <c r="K40" s="3" t="s">
        <v>17</v>
      </c>
    </row>
    <row r="41" spans="1:11" ht="15.6">
      <c r="A41" s="9">
        <v>30</v>
      </c>
      <c r="B41" s="2" t="s">
        <v>8</v>
      </c>
      <c r="C41" s="3">
        <f>SUM(D41:J41)</f>
        <v>6087.46</v>
      </c>
      <c r="D41" s="3">
        <v>2205.7199999999998</v>
      </c>
      <c r="E41" s="3">
        <v>559.80999999999995</v>
      </c>
      <c r="F41" s="3">
        <v>1122.93</v>
      </c>
      <c r="G41" s="3">
        <v>399</v>
      </c>
      <c r="H41" s="3">
        <v>650</v>
      </c>
      <c r="I41" s="3">
        <v>650</v>
      </c>
      <c r="J41" s="3">
        <v>500</v>
      </c>
      <c r="K41" s="3"/>
    </row>
    <row r="42" spans="1:11" ht="46.8">
      <c r="A42" s="9">
        <v>31</v>
      </c>
      <c r="B42" s="2" t="s">
        <v>18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 t="s">
        <v>17</v>
      </c>
    </row>
    <row r="43" spans="1:11" ht="15.6">
      <c r="A43" s="9">
        <v>32</v>
      </c>
      <c r="B43" s="2" t="s">
        <v>19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/>
    </row>
    <row r="44" spans="1:11" ht="15.6">
      <c r="A44" s="9">
        <v>33</v>
      </c>
      <c r="B44" s="2" t="s">
        <v>20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11"/>
    </row>
    <row r="45" spans="1:11" ht="46.8">
      <c r="A45" s="9">
        <v>34</v>
      </c>
      <c r="B45" s="2" t="s">
        <v>155</v>
      </c>
      <c r="C45" s="3">
        <f t="shared" ref="C45:C50" si="4">SUM(D45:J45)</f>
        <v>1112.3499999999999</v>
      </c>
      <c r="D45" s="3">
        <v>55.67</v>
      </c>
      <c r="E45" s="3">
        <v>259.77</v>
      </c>
      <c r="F45" s="3">
        <v>280.56</v>
      </c>
      <c r="G45" s="3">
        <f>G46</f>
        <v>346.35</v>
      </c>
      <c r="H45" s="3">
        <v>57</v>
      </c>
      <c r="I45" s="3">
        <v>57</v>
      </c>
      <c r="J45" s="3">
        <v>56</v>
      </c>
      <c r="K45" s="3" t="s">
        <v>21</v>
      </c>
    </row>
    <row r="46" spans="1:11" ht="15.6">
      <c r="A46" s="9">
        <v>35</v>
      </c>
      <c r="B46" s="2" t="s">
        <v>8</v>
      </c>
      <c r="C46" s="3">
        <f t="shared" si="4"/>
        <v>1112.3499999999999</v>
      </c>
      <c r="D46" s="3">
        <v>55.67</v>
      </c>
      <c r="E46" s="3">
        <v>259.77</v>
      </c>
      <c r="F46" s="3">
        <v>280.56</v>
      </c>
      <c r="G46" s="3">
        <v>346.35</v>
      </c>
      <c r="H46" s="3">
        <v>57</v>
      </c>
      <c r="I46" s="3">
        <v>57</v>
      </c>
      <c r="J46" s="3">
        <v>56</v>
      </c>
      <c r="K46" s="11"/>
    </row>
    <row r="47" spans="1:11" ht="111.75" customHeight="1">
      <c r="A47" s="9">
        <v>36</v>
      </c>
      <c r="B47" s="2" t="s">
        <v>156</v>
      </c>
      <c r="C47" s="3">
        <f t="shared" si="4"/>
        <v>10676.9</v>
      </c>
      <c r="D47" s="3">
        <v>1858</v>
      </c>
      <c r="E47" s="3">
        <v>1681</v>
      </c>
      <c r="F47" s="3">
        <v>1526</v>
      </c>
      <c r="G47" s="3">
        <f>G48</f>
        <v>1730.9</v>
      </c>
      <c r="H47" s="3">
        <v>1100</v>
      </c>
      <c r="I47" s="3">
        <v>1100</v>
      </c>
      <c r="J47" s="3">
        <v>1681</v>
      </c>
      <c r="K47" s="3" t="s">
        <v>22</v>
      </c>
    </row>
    <row r="48" spans="1:11" ht="15.6">
      <c r="A48" s="9">
        <v>37</v>
      </c>
      <c r="B48" s="2" t="s">
        <v>8</v>
      </c>
      <c r="C48" s="3">
        <f t="shared" si="4"/>
        <v>10676.9</v>
      </c>
      <c r="D48" s="3">
        <v>1858</v>
      </c>
      <c r="E48" s="3">
        <v>1681</v>
      </c>
      <c r="F48" s="3">
        <v>1526</v>
      </c>
      <c r="G48" s="3">
        <v>1730.9</v>
      </c>
      <c r="H48" s="3">
        <v>1100</v>
      </c>
      <c r="I48" s="3">
        <v>1100</v>
      </c>
      <c r="J48" s="3">
        <v>1681</v>
      </c>
      <c r="K48" s="3"/>
    </row>
    <row r="49" spans="1:11" ht="30.75" customHeight="1">
      <c r="A49" s="9">
        <v>38</v>
      </c>
      <c r="B49" s="2" t="s">
        <v>157</v>
      </c>
      <c r="C49" s="3">
        <f t="shared" si="4"/>
        <v>13503.703</v>
      </c>
      <c r="D49" s="3">
        <v>6472.77</v>
      </c>
      <c r="E49" s="3">
        <v>1067.8630000000001</v>
      </c>
      <c r="F49" s="3">
        <v>3497.58</v>
      </c>
      <c r="G49" s="3">
        <f>G50</f>
        <v>2300.4899999999998</v>
      </c>
      <c r="H49" s="3">
        <v>55</v>
      </c>
      <c r="I49" s="3">
        <v>55</v>
      </c>
      <c r="J49" s="3">
        <v>55</v>
      </c>
      <c r="K49" s="3" t="s">
        <v>23</v>
      </c>
    </row>
    <row r="50" spans="1:11" ht="15.6">
      <c r="A50" s="9">
        <v>39</v>
      </c>
      <c r="B50" s="2" t="s">
        <v>8</v>
      </c>
      <c r="C50" s="3">
        <f t="shared" si="4"/>
        <v>13503.703</v>
      </c>
      <c r="D50" s="3">
        <v>6472.77</v>
      </c>
      <c r="E50" s="3">
        <v>1067.8630000000001</v>
      </c>
      <c r="F50" s="3">
        <v>3497.58</v>
      </c>
      <c r="G50" s="3">
        <v>2300.4899999999998</v>
      </c>
      <c r="H50" s="3">
        <v>55</v>
      </c>
      <c r="I50" s="3">
        <v>55</v>
      </c>
      <c r="J50" s="3">
        <v>55</v>
      </c>
      <c r="K50" s="11"/>
    </row>
    <row r="51" spans="1:11" ht="126" customHeight="1">
      <c r="A51" s="9">
        <v>40</v>
      </c>
      <c r="B51" s="2" t="s">
        <v>24</v>
      </c>
      <c r="C51" s="3">
        <v>0.7</v>
      </c>
      <c r="D51" s="3">
        <v>0.1</v>
      </c>
      <c r="E51" s="3">
        <v>0.1</v>
      </c>
      <c r="F51" s="3">
        <v>0.1</v>
      </c>
      <c r="G51" s="3">
        <v>0.1</v>
      </c>
      <c r="H51" s="3">
        <v>0.1</v>
      </c>
      <c r="I51" s="3">
        <v>0.1</v>
      </c>
      <c r="J51" s="3">
        <v>0.1</v>
      </c>
      <c r="K51" s="3" t="s">
        <v>23</v>
      </c>
    </row>
    <row r="52" spans="1:11" ht="15.6">
      <c r="A52" s="9">
        <v>41</v>
      </c>
      <c r="B52" s="2" t="s">
        <v>20</v>
      </c>
      <c r="C52" s="3">
        <v>0.7</v>
      </c>
      <c r="D52" s="3">
        <v>0.1</v>
      </c>
      <c r="E52" s="3">
        <v>0.1</v>
      </c>
      <c r="F52" s="3">
        <v>0.1</v>
      </c>
      <c r="G52" s="3">
        <v>0.1</v>
      </c>
      <c r="H52" s="3">
        <v>0.1</v>
      </c>
      <c r="I52" s="3">
        <v>0.1</v>
      </c>
      <c r="J52" s="3">
        <v>0.1</v>
      </c>
      <c r="K52" s="3"/>
    </row>
    <row r="53" spans="1:11" ht="79.5" customHeight="1">
      <c r="A53" s="9">
        <v>42</v>
      </c>
      <c r="B53" s="2" t="s">
        <v>158</v>
      </c>
      <c r="C53" s="3">
        <v>709.9</v>
      </c>
      <c r="D53" s="3">
        <v>90.3</v>
      </c>
      <c r="E53" s="3">
        <v>96.1</v>
      </c>
      <c r="F53" s="3">
        <v>103.8</v>
      </c>
      <c r="G53" s="3">
        <v>108.3</v>
      </c>
      <c r="H53" s="3">
        <v>108.3</v>
      </c>
      <c r="I53" s="3">
        <v>108.3</v>
      </c>
      <c r="J53" s="3">
        <v>94.8</v>
      </c>
      <c r="K53" s="3" t="s">
        <v>23</v>
      </c>
    </row>
    <row r="54" spans="1:11" ht="15.6">
      <c r="A54" s="9">
        <v>43</v>
      </c>
      <c r="B54" s="2" t="s">
        <v>20</v>
      </c>
      <c r="C54" s="3">
        <v>709.9</v>
      </c>
      <c r="D54" s="3">
        <v>90.3</v>
      </c>
      <c r="E54" s="3">
        <v>96.1</v>
      </c>
      <c r="F54" s="3">
        <v>103.8</v>
      </c>
      <c r="G54" s="3">
        <v>108.3</v>
      </c>
      <c r="H54" s="3">
        <v>108.3</v>
      </c>
      <c r="I54" s="3">
        <v>108.3</v>
      </c>
      <c r="J54" s="3">
        <v>94.8</v>
      </c>
      <c r="K54" s="3"/>
    </row>
    <row r="55" spans="1:11" ht="93.75" customHeight="1">
      <c r="A55" s="9">
        <v>44</v>
      </c>
      <c r="B55" s="2" t="s">
        <v>159</v>
      </c>
      <c r="C55" s="3">
        <v>32.700000000000003</v>
      </c>
      <c r="D55" s="3">
        <v>0</v>
      </c>
      <c r="E55" s="3">
        <v>0</v>
      </c>
      <c r="F55" s="3">
        <v>32.700000000000003</v>
      </c>
      <c r="G55" s="3">
        <v>0</v>
      </c>
      <c r="H55" s="3">
        <v>0</v>
      </c>
      <c r="I55" s="3">
        <v>0</v>
      </c>
      <c r="J55" s="3">
        <v>0</v>
      </c>
      <c r="K55" s="3" t="s">
        <v>23</v>
      </c>
    </row>
    <row r="56" spans="1:11" ht="15.6">
      <c r="A56" s="9">
        <v>45</v>
      </c>
      <c r="B56" s="2" t="s">
        <v>25</v>
      </c>
      <c r="C56" s="3">
        <v>32.700000000000003</v>
      </c>
      <c r="D56" s="3">
        <v>0</v>
      </c>
      <c r="E56" s="3">
        <v>0</v>
      </c>
      <c r="F56" s="3">
        <v>32.700000000000003</v>
      </c>
      <c r="G56" s="3">
        <v>0</v>
      </c>
      <c r="H56" s="3">
        <v>0</v>
      </c>
      <c r="I56" s="3">
        <v>0</v>
      </c>
      <c r="J56" s="3">
        <v>0</v>
      </c>
      <c r="K56" s="3"/>
    </row>
    <row r="57" spans="1:11" ht="45.75" customHeight="1">
      <c r="A57" s="9">
        <v>46</v>
      </c>
      <c r="B57" s="2" t="s">
        <v>160</v>
      </c>
      <c r="C57" s="3">
        <v>459.67</v>
      </c>
      <c r="D57" s="3">
        <v>459.67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 t="s">
        <v>26</v>
      </c>
    </row>
    <row r="58" spans="1:11" ht="15.6">
      <c r="A58" s="9">
        <v>47</v>
      </c>
      <c r="B58" s="2" t="s">
        <v>8</v>
      </c>
      <c r="C58" s="3">
        <v>459.67</v>
      </c>
      <c r="D58" s="3">
        <v>459.67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/>
    </row>
    <row r="59" spans="1:11" ht="93.6">
      <c r="A59" s="9">
        <v>48</v>
      </c>
      <c r="B59" s="2" t="s">
        <v>161</v>
      </c>
      <c r="C59" s="3">
        <v>459</v>
      </c>
      <c r="D59" s="3">
        <v>459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 t="s">
        <v>26</v>
      </c>
    </row>
    <row r="60" spans="1:11" ht="15.6">
      <c r="A60" s="9">
        <v>49</v>
      </c>
      <c r="B60" s="2" t="s">
        <v>20</v>
      </c>
      <c r="C60" s="3">
        <v>459</v>
      </c>
      <c r="D60" s="3">
        <v>459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/>
    </row>
    <row r="61" spans="1:11" ht="49.5" customHeight="1">
      <c r="A61" s="9">
        <v>50</v>
      </c>
      <c r="B61" s="2" t="s">
        <v>162</v>
      </c>
      <c r="C61" s="3">
        <v>324.64</v>
      </c>
      <c r="D61" s="3">
        <v>324.64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 t="s">
        <v>27</v>
      </c>
    </row>
    <row r="62" spans="1:11" ht="15.6">
      <c r="A62" s="9">
        <v>51</v>
      </c>
      <c r="B62" s="2" t="s">
        <v>19</v>
      </c>
      <c r="C62" s="3">
        <v>324.64</v>
      </c>
      <c r="D62" s="3">
        <v>324.64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/>
    </row>
    <row r="63" spans="1:11" ht="15" customHeight="1">
      <c r="A63" s="9">
        <v>52</v>
      </c>
      <c r="B63" s="20" t="s">
        <v>28</v>
      </c>
      <c r="C63" s="21"/>
      <c r="D63" s="21"/>
      <c r="E63" s="21"/>
      <c r="F63" s="21"/>
      <c r="G63" s="21"/>
      <c r="H63" s="21"/>
      <c r="I63" s="21"/>
      <c r="J63" s="22"/>
      <c r="K63" s="8"/>
    </row>
    <row r="64" spans="1:11" ht="15.6">
      <c r="A64" s="9">
        <v>53</v>
      </c>
      <c r="B64" s="2" t="s">
        <v>163</v>
      </c>
      <c r="C64" s="3">
        <f t="shared" ref="C64:C67" si="5">SUM(D64:J64)</f>
        <v>1367056.8319999999</v>
      </c>
      <c r="D64" s="3">
        <v>190775.23</v>
      </c>
      <c r="E64" s="3">
        <v>185494.39999999999</v>
      </c>
      <c r="F64" s="3">
        <v>211201.42</v>
      </c>
      <c r="G64" s="3">
        <f>SUM(G65:G67)</f>
        <v>213194.84199999998</v>
      </c>
      <c r="H64" s="3">
        <v>205269.27</v>
      </c>
      <c r="I64" s="3">
        <v>194332.27</v>
      </c>
      <c r="J64" s="3">
        <v>166789.4</v>
      </c>
      <c r="K64" s="3" t="s">
        <v>5</v>
      </c>
    </row>
    <row r="65" spans="1:11" ht="15.6">
      <c r="A65" s="9">
        <v>54</v>
      </c>
      <c r="B65" s="2" t="s">
        <v>30</v>
      </c>
      <c r="C65" s="3">
        <f t="shared" si="5"/>
        <v>270673.3</v>
      </c>
      <c r="D65" s="3">
        <v>39084.400000000001</v>
      </c>
      <c r="E65" s="3">
        <v>35918</v>
      </c>
      <c r="F65" s="3">
        <v>42528</v>
      </c>
      <c r="G65" s="3">
        <f t="shared" ref="G65:G66" si="6">G70</f>
        <v>38158.9</v>
      </c>
      <c r="H65" s="3">
        <v>37972</v>
      </c>
      <c r="I65" s="3">
        <v>37958</v>
      </c>
      <c r="J65" s="3">
        <v>39054</v>
      </c>
      <c r="K65" s="3" t="s">
        <v>5</v>
      </c>
    </row>
    <row r="66" spans="1:11" ht="15.6">
      <c r="A66" s="9">
        <v>55</v>
      </c>
      <c r="B66" s="2" t="s">
        <v>7</v>
      </c>
      <c r="C66" s="3">
        <f t="shared" si="5"/>
        <v>1043090.852</v>
      </c>
      <c r="D66" s="3">
        <v>136570.15</v>
      </c>
      <c r="E66" s="3">
        <v>143302.20000000001</v>
      </c>
      <c r="F66" s="3">
        <v>161579.20000000001</v>
      </c>
      <c r="G66" s="3">
        <f t="shared" si="6"/>
        <v>165740.70199999999</v>
      </c>
      <c r="H66" s="3">
        <v>162583.29999999999</v>
      </c>
      <c r="I66" s="3">
        <v>151660.29999999999</v>
      </c>
      <c r="J66" s="3">
        <v>121655</v>
      </c>
      <c r="K66" s="3" t="s">
        <v>5</v>
      </c>
    </row>
    <row r="67" spans="1:11" ht="15.6">
      <c r="A67" s="9">
        <v>56</v>
      </c>
      <c r="B67" s="2" t="s">
        <v>8</v>
      </c>
      <c r="C67" s="3">
        <f t="shared" si="5"/>
        <v>53292.680000000008</v>
      </c>
      <c r="D67" s="3">
        <v>15120.68</v>
      </c>
      <c r="E67" s="3">
        <v>6274.2</v>
      </c>
      <c r="F67" s="3">
        <v>7094.22</v>
      </c>
      <c r="G67" s="3">
        <f>G72</f>
        <v>9295.2400000000016</v>
      </c>
      <c r="H67" s="3">
        <v>4713.97</v>
      </c>
      <c r="I67" s="3">
        <v>4713.97</v>
      </c>
      <c r="J67" s="3">
        <v>6080.4</v>
      </c>
      <c r="K67" s="3" t="s">
        <v>5</v>
      </c>
    </row>
    <row r="68" spans="1:11" ht="15.6">
      <c r="A68" s="9">
        <v>57</v>
      </c>
      <c r="B68" s="20" t="s">
        <v>14</v>
      </c>
      <c r="C68" s="21"/>
      <c r="D68" s="21"/>
      <c r="E68" s="21"/>
      <c r="F68" s="21"/>
      <c r="G68" s="21"/>
      <c r="H68" s="21"/>
      <c r="I68" s="21"/>
      <c r="J68" s="22"/>
      <c r="K68" s="8"/>
    </row>
    <row r="69" spans="1:11" ht="31.2">
      <c r="A69" s="9">
        <v>58</v>
      </c>
      <c r="B69" s="2" t="s">
        <v>31</v>
      </c>
      <c r="C69" s="3">
        <f t="shared" ref="C69:C71" si="7">SUM(D69:J69)</f>
        <v>1367056.8319999999</v>
      </c>
      <c r="D69" s="3">
        <v>190775.23</v>
      </c>
      <c r="E69" s="3">
        <v>185494.39999999999</v>
      </c>
      <c r="F69" s="3">
        <v>211201.42</v>
      </c>
      <c r="G69" s="3">
        <f>SUM(G70:G72)</f>
        <v>213194.84199999998</v>
      </c>
      <c r="H69" s="3">
        <v>205269.27</v>
      </c>
      <c r="I69" s="3">
        <v>194332.27</v>
      </c>
      <c r="J69" s="3">
        <v>166789.4</v>
      </c>
      <c r="K69" s="3" t="s">
        <v>5</v>
      </c>
    </row>
    <row r="70" spans="1:11" ht="15.6">
      <c r="A70" s="9">
        <v>59</v>
      </c>
      <c r="B70" s="2" t="s">
        <v>30</v>
      </c>
      <c r="C70" s="3">
        <f t="shared" si="7"/>
        <v>270673.3</v>
      </c>
      <c r="D70" s="3">
        <v>39084.400000000001</v>
      </c>
      <c r="E70" s="3">
        <v>35918</v>
      </c>
      <c r="F70" s="3">
        <v>42528</v>
      </c>
      <c r="G70" s="3">
        <f>G100+G80</f>
        <v>38158.9</v>
      </c>
      <c r="H70" s="3">
        <v>37972</v>
      </c>
      <c r="I70" s="3">
        <v>37958</v>
      </c>
      <c r="J70" s="3">
        <v>39054</v>
      </c>
      <c r="K70" s="3" t="s">
        <v>5</v>
      </c>
    </row>
    <row r="71" spans="1:11" ht="15.6">
      <c r="A71" s="9">
        <v>60</v>
      </c>
      <c r="B71" s="2" t="s">
        <v>7</v>
      </c>
      <c r="C71" s="3">
        <f t="shared" si="7"/>
        <v>1043090.852</v>
      </c>
      <c r="D71" s="3">
        <v>136570.15</v>
      </c>
      <c r="E71" s="3">
        <v>143302.20000000001</v>
      </c>
      <c r="F71" s="3">
        <v>161579.20000000001</v>
      </c>
      <c r="G71" s="3">
        <f>G78+G82+G90+G92</f>
        <v>165740.70199999999</v>
      </c>
      <c r="H71" s="3">
        <v>162583.29999999999</v>
      </c>
      <c r="I71" s="3">
        <v>151660.29999999999</v>
      </c>
      <c r="J71" s="3">
        <v>121655</v>
      </c>
      <c r="K71" s="3" t="s">
        <v>5</v>
      </c>
    </row>
    <row r="72" spans="1:11" ht="15.6">
      <c r="A72" s="9">
        <v>61</v>
      </c>
      <c r="B72" s="2" t="s">
        <v>8</v>
      </c>
      <c r="C72" s="3">
        <f>SUM(D72:J72)</f>
        <v>53292.680000000008</v>
      </c>
      <c r="D72" s="3">
        <v>15120.68</v>
      </c>
      <c r="E72" s="3">
        <v>6274.2</v>
      </c>
      <c r="F72" s="3">
        <v>7094.22</v>
      </c>
      <c r="G72" s="3">
        <f>G74+G76+G84+G86+G88</f>
        <v>9295.2400000000016</v>
      </c>
      <c r="H72" s="3">
        <v>4713.97</v>
      </c>
      <c r="I72" s="3">
        <v>4713.97</v>
      </c>
      <c r="J72" s="3">
        <v>6080.4</v>
      </c>
      <c r="K72" s="3" t="s">
        <v>5</v>
      </c>
    </row>
    <row r="73" spans="1:11" ht="31.2">
      <c r="A73" s="9">
        <v>62</v>
      </c>
      <c r="B73" s="2" t="s">
        <v>164</v>
      </c>
      <c r="C73" s="3">
        <v>2164.1</v>
      </c>
      <c r="D73" s="3">
        <v>2164.1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 t="s">
        <v>32</v>
      </c>
    </row>
    <row r="74" spans="1:11" ht="15.6">
      <c r="A74" s="9">
        <v>63</v>
      </c>
      <c r="B74" s="2" t="s">
        <v>8</v>
      </c>
      <c r="C74" s="3">
        <v>2164.1</v>
      </c>
      <c r="D74" s="3">
        <v>2164.1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/>
    </row>
    <row r="75" spans="1:11" ht="68.25" customHeight="1">
      <c r="A75" s="9">
        <v>64</v>
      </c>
      <c r="B75" s="2" t="s">
        <v>33</v>
      </c>
      <c r="C75" s="3">
        <f>SUM(D75:J75)</f>
        <v>8576.92</v>
      </c>
      <c r="D75" s="3">
        <v>6797.3</v>
      </c>
      <c r="E75" s="3">
        <v>2.6</v>
      </c>
      <c r="F75" s="3">
        <v>2.8</v>
      </c>
      <c r="G75" s="3">
        <f>SUM(G76)</f>
        <v>1768.22</v>
      </c>
      <c r="H75" s="3">
        <v>3</v>
      </c>
      <c r="I75" s="3">
        <v>3</v>
      </c>
      <c r="J75" s="3">
        <v>0</v>
      </c>
      <c r="K75" s="3" t="s">
        <v>34</v>
      </c>
    </row>
    <row r="76" spans="1:11" ht="15.6">
      <c r="A76" s="9">
        <v>65</v>
      </c>
      <c r="B76" s="2" t="s">
        <v>8</v>
      </c>
      <c r="C76" s="3">
        <f>SUM(D76:J76)</f>
        <v>8576.92</v>
      </c>
      <c r="D76" s="3">
        <v>6797.3</v>
      </c>
      <c r="E76" s="3">
        <v>2.6</v>
      </c>
      <c r="F76" s="3">
        <v>2.8</v>
      </c>
      <c r="G76" s="3">
        <v>1768.22</v>
      </c>
      <c r="H76" s="3">
        <v>3</v>
      </c>
      <c r="I76" s="3">
        <v>3</v>
      </c>
      <c r="J76" s="3">
        <v>0</v>
      </c>
      <c r="K76" s="3"/>
    </row>
    <row r="77" spans="1:11" ht="261.75" customHeight="1">
      <c r="A77" s="9">
        <v>66</v>
      </c>
      <c r="B77" s="2" t="s">
        <v>165</v>
      </c>
      <c r="C77" s="3">
        <v>772316</v>
      </c>
      <c r="D77" s="3">
        <v>100251</v>
      </c>
      <c r="E77" s="3">
        <v>108890</v>
      </c>
      <c r="F77" s="3">
        <v>113590</v>
      </c>
      <c r="G77" s="3">
        <v>121015</v>
      </c>
      <c r="H77" s="3">
        <v>121015</v>
      </c>
      <c r="I77" s="3">
        <v>113303</v>
      </c>
      <c r="J77" s="3">
        <v>94252</v>
      </c>
      <c r="K77" s="3" t="s">
        <v>35</v>
      </c>
    </row>
    <row r="78" spans="1:11" ht="15.6">
      <c r="A78" s="9">
        <v>67</v>
      </c>
      <c r="B78" s="2" t="s">
        <v>20</v>
      </c>
      <c r="C78" s="3">
        <v>772316</v>
      </c>
      <c r="D78" s="3">
        <v>100251</v>
      </c>
      <c r="E78" s="3">
        <v>108890</v>
      </c>
      <c r="F78" s="3">
        <v>113590</v>
      </c>
      <c r="G78" s="3">
        <v>121015</v>
      </c>
      <c r="H78" s="3">
        <v>121015</v>
      </c>
      <c r="I78" s="3">
        <v>113303</v>
      </c>
      <c r="J78" s="3">
        <v>94252</v>
      </c>
      <c r="K78" s="3"/>
    </row>
    <row r="79" spans="1:11" ht="114" customHeight="1">
      <c r="A79" s="9">
        <v>68</v>
      </c>
      <c r="B79" s="2" t="s">
        <v>36</v>
      </c>
      <c r="C79" s="3">
        <v>269027</v>
      </c>
      <c r="D79" s="3">
        <v>37646</v>
      </c>
      <c r="E79" s="3">
        <v>35918</v>
      </c>
      <c r="F79" s="3">
        <v>42493</v>
      </c>
      <c r="G79" s="3">
        <v>37986</v>
      </c>
      <c r="H79" s="3">
        <v>37972</v>
      </c>
      <c r="I79" s="3">
        <v>37958</v>
      </c>
      <c r="J79" s="3">
        <v>39054</v>
      </c>
      <c r="K79" s="3" t="s">
        <v>35</v>
      </c>
    </row>
    <row r="80" spans="1:11" ht="15.6">
      <c r="A80" s="9">
        <v>69</v>
      </c>
      <c r="B80" s="2" t="s">
        <v>25</v>
      </c>
      <c r="C80" s="3">
        <v>269027</v>
      </c>
      <c r="D80" s="3">
        <v>37646</v>
      </c>
      <c r="E80" s="3">
        <v>35918</v>
      </c>
      <c r="F80" s="3">
        <v>42493</v>
      </c>
      <c r="G80" s="3">
        <v>37986</v>
      </c>
      <c r="H80" s="3">
        <v>37972</v>
      </c>
      <c r="I80" s="3">
        <v>37958</v>
      </c>
      <c r="J80" s="3">
        <v>39054</v>
      </c>
      <c r="K80" s="3"/>
    </row>
    <row r="81" spans="1:11" ht="234.75" customHeight="1">
      <c r="A81" s="9">
        <v>70</v>
      </c>
      <c r="B81" s="2" t="s">
        <v>166</v>
      </c>
      <c r="C81" s="3">
        <f t="shared" ref="C81:C92" si="8">SUM(D81:J81)</f>
        <v>268339.00199999998</v>
      </c>
      <c r="D81" s="3">
        <v>34105</v>
      </c>
      <c r="E81" s="3">
        <v>34412</v>
      </c>
      <c r="F81" s="3">
        <v>47989</v>
      </c>
      <c r="G81" s="3">
        <f>G82</f>
        <v>44547.002</v>
      </c>
      <c r="H81" s="3">
        <v>41547</v>
      </c>
      <c r="I81" s="3">
        <v>38336</v>
      </c>
      <c r="J81" s="3">
        <v>27403</v>
      </c>
      <c r="K81" s="3" t="s">
        <v>37</v>
      </c>
    </row>
    <row r="82" spans="1:11" ht="15.6">
      <c r="A82" s="9">
        <v>71</v>
      </c>
      <c r="B82" s="2" t="s">
        <v>20</v>
      </c>
      <c r="C82" s="3">
        <f t="shared" si="8"/>
        <v>268339.00199999998</v>
      </c>
      <c r="D82" s="3">
        <v>34105</v>
      </c>
      <c r="E82" s="3">
        <v>34412</v>
      </c>
      <c r="F82" s="3">
        <v>47989</v>
      </c>
      <c r="G82" s="3">
        <v>44547.002</v>
      </c>
      <c r="H82" s="3">
        <v>41547</v>
      </c>
      <c r="I82" s="3">
        <v>38336</v>
      </c>
      <c r="J82" s="3">
        <v>27403</v>
      </c>
      <c r="K82" s="3"/>
    </row>
    <row r="83" spans="1:11" ht="31.5" customHeight="1">
      <c r="A83" s="9">
        <v>72</v>
      </c>
      <c r="B83" s="2" t="s">
        <v>167</v>
      </c>
      <c r="C83" s="3">
        <f t="shared" si="8"/>
        <v>29378.58</v>
      </c>
      <c r="D83" s="3">
        <v>4018.28</v>
      </c>
      <c r="E83" s="3">
        <v>4380</v>
      </c>
      <c r="F83" s="3">
        <v>4966.88</v>
      </c>
      <c r="G83" s="3">
        <f>G84</f>
        <v>5307.02</v>
      </c>
      <c r="H83" s="3">
        <v>3200</v>
      </c>
      <c r="I83" s="3">
        <v>3200</v>
      </c>
      <c r="J83" s="3">
        <v>4306.3999999999996</v>
      </c>
      <c r="K83" s="3" t="s">
        <v>38</v>
      </c>
    </row>
    <row r="84" spans="1:11" ht="15.6">
      <c r="A84" s="9">
        <v>73</v>
      </c>
      <c r="B84" s="2" t="s">
        <v>8</v>
      </c>
      <c r="C84" s="3">
        <f t="shared" si="8"/>
        <v>29378.58</v>
      </c>
      <c r="D84" s="3">
        <v>4018.28</v>
      </c>
      <c r="E84" s="3">
        <v>4380</v>
      </c>
      <c r="F84" s="3">
        <v>4966.88</v>
      </c>
      <c r="G84" s="3">
        <v>5307.02</v>
      </c>
      <c r="H84" s="3">
        <v>3200</v>
      </c>
      <c r="I84" s="3">
        <v>3200</v>
      </c>
      <c r="J84" s="3">
        <v>4306.3999999999996</v>
      </c>
      <c r="K84" s="3"/>
    </row>
    <row r="85" spans="1:11" ht="46.8">
      <c r="A85" s="9">
        <v>74</v>
      </c>
      <c r="B85" s="2" t="s">
        <v>168</v>
      </c>
      <c r="C85" s="3">
        <f t="shared" si="8"/>
        <v>10019.08</v>
      </c>
      <c r="D85" s="3">
        <v>1641</v>
      </c>
      <c r="E85" s="3">
        <v>1441.6</v>
      </c>
      <c r="F85" s="3">
        <v>1654.54</v>
      </c>
      <c r="G85" s="3">
        <f>G86</f>
        <v>1680</v>
      </c>
      <c r="H85" s="3">
        <v>1170.97</v>
      </c>
      <c r="I85" s="3">
        <v>1170.97</v>
      </c>
      <c r="J85" s="3">
        <v>1260</v>
      </c>
      <c r="K85" s="3" t="s">
        <v>39</v>
      </c>
    </row>
    <row r="86" spans="1:11" ht="15.6">
      <c r="A86" s="9">
        <v>75</v>
      </c>
      <c r="B86" s="2" t="s">
        <v>8</v>
      </c>
      <c r="C86" s="3">
        <f t="shared" si="8"/>
        <v>10019.084000000001</v>
      </c>
      <c r="D86" s="3">
        <v>1641</v>
      </c>
      <c r="E86" s="3">
        <v>1441.6</v>
      </c>
      <c r="F86" s="3">
        <v>1654.5440000000001</v>
      </c>
      <c r="G86" s="3">
        <v>1680</v>
      </c>
      <c r="H86" s="3">
        <v>1170.97</v>
      </c>
      <c r="I86" s="3">
        <v>1170.97</v>
      </c>
      <c r="J86" s="3">
        <v>1260</v>
      </c>
      <c r="K86" s="11"/>
    </row>
    <row r="87" spans="1:11" ht="63" customHeight="1">
      <c r="A87" s="9">
        <v>76</v>
      </c>
      <c r="B87" s="2" t="s">
        <v>169</v>
      </c>
      <c r="C87" s="3">
        <f t="shared" si="8"/>
        <v>3154</v>
      </c>
      <c r="D87" s="3">
        <v>500</v>
      </c>
      <c r="E87" s="3">
        <v>450</v>
      </c>
      <c r="F87" s="3">
        <v>470</v>
      </c>
      <c r="G87" s="3">
        <f>G88</f>
        <v>540</v>
      </c>
      <c r="H87" s="3">
        <v>340</v>
      </c>
      <c r="I87" s="3">
        <v>340</v>
      </c>
      <c r="J87" s="3">
        <v>514</v>
      </c>
      <c r="K87" s="3" t="s">
        <v>40</v>
      </c>
    </row>
    <row r="88" spans="1:11" ht="15.6">
      <c r="A88" s="9">
        <v>77</v>
      </c>
      <c r="B88" s="2" t="s">
        <v>8</v>
      </c>
      <c r="C88" s="3">
        <f t="shared" si="8"/>
        <v>3154</v>
      </c>
      <c r="D88" s="3">
        <v>500</v>
      </c>
      <c r="E88" s="3">
        <v>450</v>
      </c>
      <c r="F88" s="3">
        <v>470</v>
      </c>
      <c r="G88" s="3">
        <v>540</v>
      </c>
      <c r="H88" s="3">
        <v>340</v>
      </c>
      <c r="I88" s="3">
        <v>340</v>
      </c>
      <c r="J88" s="3">
        <v>514</v>
      </c>
      <c r="K88" s="3"/>
    </row>
    <row r="89" spans="1:11" ht="187.5" customHeight="1">
      <c r="A89" s="9">
        <v>78</v>
      </c>
      <c r="B89" s="2" t="s">
        <v>170</v>
      </c>
      <c r="C89" s="3">
        <f t="shared" si="8"/>
        <v>1.5000000000000002</v>
      </c>
      <c r="D89" s="3">
        <v>0.2</v>
      </c>
      <c r="E89" s="3">
        <v>0.2</v>
      </c>
      <c r="F89" s="3">
        <v>0.2</v>
      </c>
      <c r="G89" s="3">
        <f>G90</f>
        <v>0.3</v>
      </c>
      <c r="H89" s="3">
        <v>0.3</v>
      </c>
      <c r="I89" s="3">
        <v>0.3</v>
      </c>
      <c r="J89" s="3">
        <v>0</v>
      </c>
      <c r="K89" s="3" t="s">
        <v>41</v>
      </c>
    </row>
    <row r="90" spans="1:11" ht="15.6">
      <c r="A90" s="9">
        <v>79</v>
      </c>
      <c r="B90" s="2" t="s">
        <v>42</v>
      </c>
      <c r="C90" s="3">
        <f t="shared" si="8"/>
        <v>1.5000000000000002</v>
      </c>
      <c r="D90" s="3">
        <v>0.2</v>
      </c>
      <c r="E90" s="3">
        <v>0.2</v>
      </c>
      <c r="F90" s="3">
        <v>0.2</v>
      </c>
      <c r="G90" s="3">
        <v>0.3</v>
      </c>
      <c r="H90" s="3">
        <v>0.3</v>
      </c>
      <c r="I90" s="3">
        <v>0.3</v>
      </c>
      <c r="J90" s="3">
        <v>0</v>
      </c>
      <c r="K90" s="3"/>
    </row>
    <row r="91" spans="1:11" ht="126" customHeight="1">
      <c r="A91" s="9">
        <v>80</v>
      </c>
      <c r="B91" s="2" t="s">
        <v>171</v>
      </c>
      <c r="C91" s="3">
        <f t="shared" si="8"/>
        <v>450.20000000000005</v>
      </c>
      <c r="D91" s="3">
        <v>229.8</v>
      </c>
      <c r="E91" s="3">
        <v>0</v>
      </c>
      <c r="F91" s="3">
        <v>0</v>
      </c>
      <c r="G91" s="3">
        <f>G92</f>
        <v>178.4</v>
      </c>
      <c r="H91" s="3">
        <v>21</v>
      </c>
      <c r="I91" s="3">
        <v>21</v>
      </c>
      <c r="J91" s="3">
        <v>0</v>
      </c>
      <c r="K91" s="3" t="s">
        <v>43</v>
      </c>
    </row>
    <row r="92" spans="1:11" ht="15.6">
      <c r="A92" s="9">
        <v>81</v>
      </c>
      <c r="B92" s="2" t="s">
        <v>42</v>
      </c>
      <c r="C92" s="3">
        <f t="shared" si="8"/>
        <v>450.20000000000005</v>
      </c>
      <c r="D92" s="3">
        <v>229.8</v>
      </c>
      <c r="E92" s="3">
        <v>0</v>
      </c>
      <c r="F92" s="3">
        <v>0</v>
      </c>
      <c r="G92" s="3">
        <v>178.4</v>
      </c>
      <c r="H92" s="3">
        <v>21</v>
      </c>
      <c r="I92" s="3">
        <v>21</v>
      </c>
      <c r="J92" s="3">
        <v>0</v>
      </c>
      <c r="K92" s="3"/>
    </row>
    <row r="93" spans="1:11" ht="159" customHeight="1">
      <c r="A93" s="9">
        <v>82</v>
      </c>
      <c r="B93" s="2" t="s">
        <v>173</v>
      </c>
      <c r="C93" s="3">
        <v>1438.4</v>
      </c>
      <c r="D93" s="3">
        <v>1438.4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 t="s">
        <v>32</v>
      </c>
    </row>
    <row r="94" spans="1:11" ht="15.6">
      <c r="A94" s="9">
        <v>83</v>
      </c>
      <c r="B94" s="2" t="s">
        <v>10</v>
      </c>
      <c r="C94" s="3">
        <v>1438.4</v>
      </c>
      <c r="D94" s="3">
        <v>1438.4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/>
    </row>
    <row r="95" spans="1:11" ht="62.25" customHeight="1">
      <c r="A95" s="9">
        <v>84</v>
      </c>
      <c r="B95" s="2" t="s">
        <v>44</v>
      </c>
      <c r="C95" s="3">
        <v>1984.15</v>
      </c>
      <c r="D95" s="3">
        <v>1984.15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 t="s">
        <v>32</v>
      </c>
    </row>
    <row r="96" spans="1:11" ht="15.6">
      <c r="A96" s="9">
        <v>85</v>
      </c>
      <c r="B96" s="2" t="s">
        <v>20</v>
      </c>
      <c r="C96" s="3">
        <v>1984.15</v>
      </c>
      <c r="D96" s="3">
        <v>1984.15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/>
    </row>
    <row r="97" spans="1:11" ht="48.75" customHeight="1">
      <c r="A97" s="9">
        <v>86</v>
      </c>
      <c r="B97" s="2" t="s">
        <v>172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 t="s">
        <v>45</v>
      </c>
    </row>
    <row r="98" spans="1:11" ht="15.6">
      <c r="A98" s="9">
        <v>87</v>
      </c>
      <c r="B98" s="2" t="s">
        <v>8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11"/>
    </row>
    <row r="99" spans="1:11" ht="342.75" customHeight="1">
      <c r="A99" s="9">
        <v>88</v>
      </c>
      <c r="B99" s="2" t="s">
        <v>174</v>
      </c>
      <c r="C99" s="3">
        <f>SUM(D99:J99)</f>
        <v>207.9</v>
      </c>
      <c r="D99" s="3">
        <v>0</v>
      </c>
      <c r="E99" s="3">
        <v>0</v>
      </c>
      <c r="F99" s="3">
        <v>35</v>
      </c>
      <c r="G99" s="3">
        <f>G100</f>
        <v>172.9</v>
      </c>
      <c r="H99" s="3">
        <v>0</v>
      </c>
      <c r="I99" s="3">
        <v>0</v>
      </c>
      <c r="J99" s="3">
        <v>0</v>
      </c>
      <c r="K99" s="3" t="s">
        <v>46</v>
      </c>
    </row>
    <row r="100" spans="1:11" ht="15.6">
      <c r="A100" s="9">
        <v>89</v>
      </c>
      <c r="B100" s="2" t="s">
        <v>10</v>
      </c>
      <c r="C100" s="3">
        <f>SUM(D100:J100)</f>
        <v>207.9</v>
      </c>
      <c r="D100" s="3">
        <v>0</v>
      </c>
      <c r="E100" s="3">
        <v>0</v>
      </c>
      <c r="F100" s="3">
        <v>35</v>
      </c>
      <c r="G100" s="3">
        <v>172.9</v>
      </c>
      <c r="H100" s="3">
        <v>0</v>
      </c>
      <c r="I100" s="3">
        <v>0</v>
      </c>
      <c r="J100" s="3">
        <v>0</v>
      </c>
      <c r="K100" s="3"/>
    </row>
    <row r="101" spans="1:11" ht="15.6">
      <c r="A101" s="9">
        <v>90</v>
      </c>
      <c r="B101" s="20" t="s">
        <v>47</v>
      </c>
      <c r="C101" s="21"/>
      <c r="D101" s="21"/>
      <c r="E101" s="21"/>
      <c r="F101" s="21"/>
      <c r="G101" s="21"/>
      <c r="H101" s="21"/>
      <c r="I101" s="21"/>
      <c r="J101" s="22"/>
      <c r="K101" s="8"/>
    </row>
    <row r="102" spans="1:11" ht="15.6">
      <c r="A102" s="9">
        <v>91</v>
      </c>
      <c r="B102" s="2" t="s">
        <v>48</v>
      </c>
      <c r="C102" s="3">
        <f>SUM(D102:J102)</f>
        <v>864058.89</v>
      </c>
      <c r="D102" s="3">
        <v>99442.92</v>
      </c>
      <c r="E102" s="3">
        <v>99216.3</v>
      </c>
      <c r="F102" s="3">
        <v>89581.34</v>
      </c>
      <c r="G102" s="3">
        <f>G103+G104</f>
        <v>99859.83</v>
      </c>
      <c r="H102" s="3">
        <v>150424.5</v>
      </c>
      <c r="I102" s="3">
        <v>157709</v>
      </c>
      <c r="J102" s="3">
        <v>167825</v>
      </c>
      <c r="K102" s="3" t="s">
        <v>5</v>
      </c>
    </row>
    <row r="103" spans="1:11" ht="15.6">
      <c r="A103" s="9">
        <v>92</v>
      </c>
      <c r="B103" s="2" t="s">
        <v>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 t="s">
        <v>5</v>
      </c>
    </row>
    <row r="104" spans="1:11" ht="15.6">
      <c r="A104" s="9">
        <v>93</v>
      </c>
      <c r="B104" s="2" t="s">
        <v>8</v>
      </c>
      <c r="C104" s="3">
        <f>SUM(D104:J104)</f>
        <v>864058.89</v>
      </c>
      <c r="D104" s="3">
        <v>99442.92</v>
      </c>
      <c r="E104" s="3">
        <v>99216.3</v>
      </c>
      <c r="F104" s="3">
        <v>89581.34</v>
      </c>
      <c r="G104" s="3">
        <f>G108</f>
        <v>99859.83</v>
      </c>
      <c r="H104" s="3">
        <v>150424.5</v>
      </c>
      <c r="I104" s="3">
        <v>157709</v>
      </c>
      <c r="J104" s="3">
        <v>167825</v>
      </c>
      <c r="K104" s="3" t="s">
        <v>5</v>
      </c>
    </row>
    <row r="105" spans="1:11" ht="15.6">
      <c r="A105" s="9">
        <v>94</v>
      </c>
      <c r="B105" s="20" t="s">
        <v>14</v>
      </c>
      <c r="C105" s="21"/>
      <c r="D105" s="21"/>
      <c r="E105" s="21"/>
      <c r="F105" s="21"/>
      <c r="G105" s="21"/>
      <c r="H105" s="21"/>
      <c r="I105" s="21"/>
      <c r="J105" s="22"/>
      <c r="K105" s="8"/>
    </row>
    <row r="106" spans="1:11" ht="31.2">
      <c r="A106" s="9">
        <v>95</v>
      </c>
      <c r="B106" s="2" t="s">
        <v>49</v>
      </c>
      <c r="C106" s="3">
        <f>SUM(D106:J106)</f>
        <v>864058.89</v>
      </c>
      <c r="D106" s="3">
        <v>99442.92</v>
      </c>
      <c r="E106" s="3">
        <v>99216.3</v>
      </c>
      <c r="F106" s="3">
        <v>89581.34</v>
      </c>
      <c r="G106" s="3">
        <f>G108</f>
        <v>99859.83</v>
      </c>
      <c r="H106" s="3">
        <v>150424.5</v>
      </c>
      <c r="I106" s="3">
        <v>157709</v>
      </c>
      <c r="J106" s="3">
        <v>167825</v>
      </c>
      <c r="K106" s="3" t="s">
        <v>5</v>
      </c>
    </row>
    <row r="107" spans="1:11" ht="15.6">
      <c r="A107" s="9">
        <v>96</v>
      </c>
      <c r="B107" s="2" t="s">
        <v>7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 t="s">
        <v>5</v>
      </c>
    </row>
    <row r="108" spans="1:11" ht="15.6">
      <c r="A108" s="9">
        <v>97</v>
      </c>
      <c r="B108" s="2" t="s">
        <v>8</v>
      </c>
      <c r="C108" s="3">
        <f>SUM(D108:J108)</f>
        <v>864058.89</v>
      </c>
      <c r="D108" s="3">
        <v>99442.92</v>
      </c>
      <c r="E108" s="3">
        <v>99216.3</v>
      </c>
      <c r="F108" s="3">
        <v>89581.34</v>
      </c>
      <c r="G108" s="3">
        <f>G110+G114</f>
        <v>99859.83</v>
      </c>
      <c r="H108" s="3">
        <v>150424.5</v>
      </c>
      <c r="I108" s="3">
        <v>157709</v>
      </c>
      <c r="J108" s="3">
        <v>167825</v>
      </c>
      <c r="K108" s="3" t="s">
        <v>5</v>
      </c>
    </row>
    <row r="109" spans="1:11" ht="62.4">
      <c r="A109" s="9">
        <v>98</v>
      </c>
      <c r="B109" s="2" t="s">
        <v>175</v>
      </c>
      <c r="C109" s="3">
        <f>SUM(D109:J109)</f>
        <v>5427.3899999999994</v>
      </c>
      <c r="D109" s="3">
        <v>799.92</v>
      </c>
      <c r="E109" s="3">
        <v>573.29999999999995</v>
      </c>
      <c r="F109" s="3">
        <v>802.34</v>
      </c>
      <c r="G109" s="3">
        <f>G110</f>
        <v>1216.83</v>
      </c>
      <c r="H109" s="3">
        <v>470</v>
      </c>
      <c r="I109" s="3">
        <v>470</v>
      </c>
      <c r="J109" s="3">
        <v>1095</v>
      </c>
      <c r="K109" s="3" t="s">
        <v>50</v>
      </c>
    </row>
    <row r="110" spans="1:11" ht="15.6">
      <c r="A110" s="9">
        <v>99</v>
      </c>
      <c r="B110" s="2" t="s">
        <v>8</v>
      </c>
      <c r="C110" s="3">
        <f>SUM(D110:J110)</f>
        <v>5427.3899999999994</v>
      </c>
      <c r="D110" s="3">
        <v>799.92</v>
      </c>
      <c r="E110" s="3">
        <v>573.29999999999995</v>
      </c>
      <c r="F110" s="3">
        <v>802.34</v>
      </c>
      <c r="G110" s="3">
        <v>1216.83</v>
      </c>
      <c r="H110" s="3">
        <v>470</v>
      </c>
      <c r="I110" s="3">
        <v>470</v>
      </c>
      <c r="J110" s="3">
        <v>1095</v>
      </c>
      <c r="K110" s="3"/>
    </row>
    <row r="111" spans="1:11" ht="46.8">
      <c r="A111" s="9">
        <v>100</v>
      </c>
      <c r="B111" s="2" t="s">
        <v>176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 t="s">
        <v>51</v>
      </c>
    </row>
    <row r="112" spans="1:11" ht="15.6">
      <c r="A112" s="9">
        <v>101</v>
      </c>
      <c r="B112" s="2" t="s">
        <v>20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/>
    </row>
    <row r="113" spans="1:11" ht="98.25" customHeight="1">
      <c r="A113" s="9">
        <v>102</v>
      </c>
      <c r="B113" s="2" t="s">
        <v>177</v>
      </c>
      <c r="C113" s="3">
        <f>SUM(D113:J113)</f>
        <v>858631.49661999999</v>
      </c>
      <c r="D113" s="3">
        <v>98643</v>
      </c>
      <c r="E113" s="3">
        <v>98642.996620000005</v>
      </c>
      <c r="F113" s="3">
        <v>88779</v>
      </c>
      <c r="G113" s="3">
        <f>G114</f>
        <v>98643</v>
      </c>
      <c r="H113" s="3">
        <v>149954.5</v>
      </c>
      <c r="I113" s="3">
        <v>157239</v>
      </c>
      <c r="J113" s="3">
        <v>166730</v>
      </c>
      <c r="K113" s="3" t="s">
        <v>52</v>
      </c>
    </row>
    <row r="114" spans="1:11" ht="15.6">
      <c r="A114" s="9">
        <v>103</v>
      </c>
      <c r="B114" s="2" t="s">
        <v>8</v>
      </c>
      <c r="C114" s="3">
        <f>SUM(D114:J114)</f>
        <v>858631.49661999999</v>
      </c>
      <c r="D114" s="3">
        <v>98643</v>
      </c>
      <c r="E114" s="3">
        <v>98642.996620000005</v>
      </c>
      <c r="F114" s="3">
        <v>88779</v>
      </c>
      <c r="G114" s="3">
        <v>98643</v>
      </c>
      <c r="H114" s="3">
        <v>149954.5</v>
      </c>
      <c r="I114" s="3">
        <v>157239</v>
      </c>
      <c r="J114" s="3">
        <v>166730</v>
      </c>
      <c r="K114" s="11"/>
    </row>
    <row r="115" spans="1:11" ht="33" customHeight="1">
      <c r="A115" s="9">
        <v>104</v>
      </c>
      <c r="B115" s="20" t="s">
        <v>53</v>
      </c>
      <c r="C115" s="28"/>
      <c r="D115" s="28"/>
      <c r="E115" s="28"/>
      <c r="F115" s="28"/>
      <c r="G115" s="28"/>
      <c r="H115" s="28"/>
      <c r="I115" s="28"/>
      <c r="J115" s="29"/>
      <c r="K115" s="8"/>
    </row>
    <row r="116" spans="1:11" ht="19.5" customHeight="1">
      <c r="A116" s="9">
        <v>105</v>
      </c>
      <c r="B116" s="2" t="s">
        <v>48</v>
      </c>
      <c r="C116" s="3">
        <f t="shared" ref="C116:C117" si="9">SUM(D116:J116)</f>
        <v>69296.58</v>
      </c>
      <c r="D116" s="3">
        <v>8647.6200000000008</v>
      </c>
      <c r="E116" s="3">
        <v>6406.86</v>
      </c>
      <c r="F116" s="3">
        <v>11416.14</v>
      </c>
      <c r="G116" s="3">
        <f>SUM(G117)</f>
        <v>13377.66</v>
      </c>
      <c r="H116" s="3">
        <v>10093.5</v>
      </c>
      <c r="I116" s="3">
        <v>10443.799999999999</v>
      </c>
      <c r="J116" s="3">
        <v>8911</v>
      </c>
      <c r="K116" s="3" t="s">
        <v>5</v>
      </c>
    </row>
    <row r="117" spans="1:11" ht="15.6">
      <c r="A117" s="9">
        <v>106</v>
      </c>
      <c r="B117" s="2" t="s">
        <v>8</v>
      </c>
      <c r="C117" s="3">
        <f t="shared" si="9"/>
        <v>69296.58</v>
      </c>
      <c r="D117" s="3">
        <v>8647.6200000000008</v>
      </c>
      <c r="E117" s="3">
        <v>6406.86</v>
      </c>
      <c r="F117" s="3">
        <v>11416.14</v>
      </c>
      <c r="G117" s="3">
        <f>G120</f>
        <v>13377.66</v>
      </c>
      <c r="H117" s="3">
        <v>10093.5</v>
      </c>
      <c r="I117" s="3">
        <v>10443.799999999999</v>
      </c>
      <c r="J117" s="3">
        <v>8911</v>
      </c>
      <c r="K117" s="3" t="s">
        <v>5</v>
      </c>
    </row>
    <row r="118" spans="1:11" ht="15.6">
      <c r="A118" s="9">
        <v>107</v>
      </c>
      <c r="B118" s="20" t="s">
        <v>14</v>
      </c>
      <c r="C118" s="21"/>
      <c r="D118" s="21"/>
      <c r="E118" s="21"/>
      <c r="F118" s="21"/>
      <c r="G118" s="21"/>
      <c r="H118" s="21"/>
      <c r="I118" s="21"/>
      <c r="J118" s="22"/>
      <c r="K118" s="8"/>
    </row>
    <row r="119" spans="1:11" ht="31.2">
      <c r="A119" s="9">
        <v>108</v>
      </c>
      <c r="B119" s="2" t="s">
        <v>31</v>
      </c>
      <c r="C119" s="3">
        <f t="shared" ref="C119:C123" si="10">SUM(D119:J119)</f>
        <v>69296.58</v>
      </c>
      <c r="D119" s="3">
        <v>8647.6200000000008</v>
      </c>
      <c r="E119" s="3">
        <v>6406.86</v>
      </c>
      <c r="F119" s="3">
        <v>11416.14</v>
      </c>
      <c r="G119" s="3">
        <f>G120</f>
        <v>13377.66</v>
      </c>
      <c r="H119" s="3">
        <v>10093.5</v>
      </c>
      <c r="I119" s="3">
        <v>10443.799999999999</v>
      </c>
      <c r="J119" s="3">
        <v>8911</v>
      </c>
      <c r="K119" s="3" t="s">
        <v>5</v>
      </c>
    </row>
    <row r="120" spans="1:11" ht="15.6">
      <c r="A120" s="9">
        <v>109</v>
      </c>
      <c r="B120" s="2" t="s">
        <v>8</v>
      </c>
      <c r="C120" s="3">
        <f t="shared" si="10"/>
        <v>69296.58</v>
      </c>
      <c r="D120" s="3">
        <v>8647.6200000000008</v>
      </c>
      <c r="E120" s="3">
        <v>6406.86</v>
      </c>
      <c r="F120" s="3">
        <v>11416.14</v>
      </c>
      <c r="G120" s="3">
        <f>G122+G124</f>
        <v>13377.66</v>
      </c>
      <c r="H120" s="3">
        <v>10093.5</v>
      </c>
      <c r="I120" s="3">
        <v>10443.799999999999</v>
      </c>
      <c r="J120" s="3">
        <v>8911</v>
      </c>
      <c r="K120" s="3" t="s">
        <v>5</v>
      </c>
    </row>
    <row r="121" spans="1:11" ht="109.2">
      <c r="A121" s="9">
        <v>110</v>
      </c>
      <c r="B121" s="2" t="s">
        <v>178</v>
      </c>
      <c r="C121" s="3">
        <f t="shared" si="10"/>
        <v>18621.146000000001</v>
      </c>
      <c r="D121" s="3">
        <v>3779.72</v>
      </c>
      <c r="E121" s="3">
        <v>1546.856</v>
      </c>
      <c r="F121" s="3">
        <v>3772.55</v>
      </c>
      <c r="G121" s="3">
        <f>G122</f>
        <v>3049.02</v>
      </c>
      <c r="H121" s="3">
        <v>1207</v>
      </c>
      <c r="I121" s="3">
        <v>1207</v>
      </c>
      <c r="J121" s="3">
        <v>4059</v>
      </c>
      <c r="K121" s="3" t="s">
        <v>54</v>
      </c>
    </row>
    <row r="122" spans="1:11" ht="15.6">
      <c r="A122" s="9">
        <v>111</v>
      </c>
      <c r="B122" s="2" t="s">
        <v>8</v>
      </c>
      <c r="C122" s="3">
        <f t="shared" si="10"/>
        <v>18621.146000000001</v>
      </c>
      <c r="D122" s="3">
        <v>3779.72</v>
      </c>
      <c r="E122" s="3">
        <v>1546.856</v>
      </c>
      <c r="F122" s="3">
        <v>3772.55</v>
      </c>
      <c r="G122" s="3">
        <v>3049.02</v>
      </c>
      <c r="H122" s="3">
        <v>1207</v>
      </c>
      <c r="I122" s="3">
        <v>1207</v>
      </c>
      <c r="J122" s="3">
        <v>4059</v>
      </c>
      <c r="K122" s="3"/>
    </row>
    <row r="123" spans="1:11" ht="79.5" customHeight="1">
      <c r="A123" s="9">
        <v>112</v>
      </c>
      <c r="B123" s="2" t="s">
        <v>179</v>
      </c>
      <c r="C123" s="3">
        <f t="shared" si="10"/>
        <v>50675.429999999993</v>
      </c>
      <c r="D123" s="3">
        <v>4867.8999999999996</v>
      </c>
      <c r="E123" s="3">
        <v>4860</v>
      </c>
      <c r="F123" s="3">
        <v>7643.59</v>
      </c>
      <c r="G123" s="3">
        <f>G124</f>
        <v>10328.64</v>
      </c>
      <c r="H123" s="3">
        <v>8886.5</v>
      </c>
      <c r="I123" s="3">
        <v>9236.7999999999993</v>
      </c>
      <c r="J123" s="3">
        <v>4852</v>
      </c>
      <c r="K123" s="3" t="s">
        <v>55</v>
      </c>
    </row>
    <row r="124" spans="1:11" ht="15.6">
      <c r="A124" s="9">
        <v>113</v>
      </c>
      <c r="B124" s="2" t="s">
        <v>8</v>
      </c>
      <c r="C124" s="3">
        <f>SUM(D124:J124)</f>
        <v>50675.429999999993</v>
      </c>
      <c r="D124" s="3">
        <v>4867.8999999999996</v>
      </c>
      <c r="E124" s="3">
        <v>4860</v>
      </c>
      <c r="F124" s="3">
        <v>7643.59</v>
      </c>
      <c r="G124" s="3">
        <v>10328.64</v>
      </c>
      <c r="H124" s="3">
        <v>8886.5</v>
      </c>
      <c r="I124" s="3">
        <v>9236.7999999999993</v>
      </c>
      <c r="J124" s="3">
        <v>4852</v>
      </c>
      <c r="K124" s="11"/>
    </row>
    <row r="125" spans="1:11" ht="15.6">
      <c r="A125" s="9">
        <v>114</v>
      </c>
      <c r="B125" s="20" t="s">
        <v>56</v>
      </c>
      <c r="C125" s="21"/>
      <c r="D125" s="21"/>
      <c r="E125" s="21"/>
      <c r="F125" s="21"/>
      <c r="G125" s="21"/>
      <c r="H125" s="21"/>
      <c r="I125" s="21"/>
      <c r="J125" s="22"/>
      <c r="K125" s="8"/>
    </row>
    <row r="126" spans="1:11" ht="15.6">
      <c r="A126" s="9">
        <v>115</v>
      </c>
      <c r="B126" s="2" t="s">
        <v>48</v>
      </c>
      <c r="C126" s="3">
        <f t="shared" ref="C126:C128" si="11">SUM(D126:J126)</f>
        <v>963779.9</v>
      </c>
      <c r="D126" s="3">
        <v>39090.800000000003</v>
      </c>
      <c r="E126" s="3">
        <v>197567.93</v>
      </c>
      <c r="F126" s="3">
        <v>382502.83</v>
      </c>
      <c r="G126" s="3">
        <f>G127+G128</f>
        <v>270000.83999999997</v>
      </c>
      <c r="H126" s="3">
        <v>0</v>
      </c>
      <c r="I126" s="3">
        <v>0</v>
      </c>
      <c r="J126" s="3">
        <v>74617.5</v>
      </c>
      <c r="K126" s="3" t="s">
        <v>5</v>
      </c>
    </row>
    <row r="127" spans="1:11" ht="15.6">
      <c r="A127" s="9">
        <v>116</v>
      </c>
      <c r="B127" s="2" t="s">
        <v>7</v>
      </c>
      <c r="C127" s="3">
        <f t="shared" si="11"/>
        <v>648013.14999999991</v>
      </c>
      <c r="D127" s="3">
        <v>28651.56</v>
      </c>
      <c r="E127" s="3">
        <v>146133.76999999999</v>
      </c>
      <c r="F127" s="3">
        <v>297911.51</v>
      </c>
      <c r="G127" s="3">
        <f>G131</f>
        <v>175316.31</v>
      </c>
      <c r="H127" s="3">
        <v>0</v>
      </c>
      <c r="I127" s="3">
        <v>0</v>
      </c>
      <c r="J127" s="3">
        <v>0</v>
      </c>
      <c r="K127" s="3" t="s">
        <v>5</v>
      </c>
    </row>
    <row r="128" spans="1:11" ht="15.6">
      <c r="A128" s="9">
        <v>117</v>
      </c>
      <c r="B128" s="2" t="s">
        <v>8</v>
      </c>
      <c r="C128" s="3">
        <f t="shared" si="11"/>
        <v>315766.75</v>
      </c>
      <c r="D128" s="3">
        <v>10439.24</v>
      </c>
      <c r="E128" s="3">
        <v>51434.16</v>
      </c>
      <c r="F128" s="3">
        <v>84591.32</v>
      </c>
      <c r="G128" s="3">
        <f>G132+G152</f>
        <v>94684.53</v>
      </c>
      <c r="H128" s="3">
        <v>0</v>
      </c>
      <c r="I128" s="3">
        <v>0</v>
      </c>
      <c r="J128" s="3">
        <v>74617.5</v>
      </c>
      <c r="K128" s="3" t="s">
        <v>5</v>
      </c>
    </row>
    <row r="129" spans="1:11" ht="15.6">
      <c r="A129" s="9">
        <v>118</v>
      </c>
      <c r="B129" s="20" t="s">
        <v>57</v>
      </c>
      <c r="C129" s="21"/>
      <c r="D129" s="21"/>
      <c r="E129" s="21"/>
      <c r="F129" s="21"/>
      <c r="G129" s="21"/>
      <c r="H129" s="21"/>
      <c r="I129" s="21"/>
      <c r="J129" s="22"/>
      <c r="K129" s="8"/>
    </row>
    <row r="130" spans="1:11" ht="32.25" customHeight="1">
      <c r="A130" s="9">
        <v>119</v>
      </c>
      <c r="B130" s="2" t="s">
        <v>58</v>
      </c>
      <c r="C130" s="3">
        <f t="shared" ref="C130:C131" si="12">SUM(D130:J130)</f>
        <v>939027.99999999988</v>
      </c>
      <c r="D130" s="3">
        <v>36425.050000000003</v>
      </c>
      <c r="E130" s="3">
        <v>185929.64</v>
      </c>
      <c r="F130" s="3">
        <v>382006.72</v>
      </c>
      <c r="G130" s="3">
        <f>G131+G132</f>
        <v>268392.08999999997</v>
      </c>
      <c r="H130" s="3">
        <v>0</v>
      </c>
      <c r="I130" s="3">
        <v>0</v>
      </c>
      <c r="J130" s="3">
        <v>66274.5</v>
      </c>
      <c r="K130" s="3" t="s">
        <v>5</v>
      </c>
    </row>
    <row r="131" spans="1:11" ht="15.6">
      <c r="A131" s="9">
        <v>120</v>
      </c>
      <c r="B131" s="2" t="s">
        <v>7</v>
      </c>
      <c r="C131" s="3">
        <f t="shared" si="12"/>
        <v>648013.1399999999</v>
      </c>
      <c r="D131" s="3">
        <v>28651.56</v>
      </c>
      <c r="E131" s="3">
        <v>146133.76999999999</v>
      </c>
      <c r="F131" s="3">
        <v>297911.5</v>
      </c>
      <c r="G131" s="3">
        <f>G135</f>
        <v>175316.31</v>
      </c>
      <c r="H131" s="3">
        <v>0</v>
      </c>
      <c r="I131" s="3">
        <v>0</v>
      </c>
      <c r="J131" s="3">
        <v>0</v>
      </c>
      <c r="K131" s="3" t="s">
        <v>5</v>
      </c>
    </row>
    <row r="132" spans="1:11" ht="15.6">
      <c r="A132" s="9">
        <v>121</v>
      </c>
      <c r="B132" s="2" t="s">
        <v>8</v>
      </c>
      <c r="C132" s="3">
        <f>SUM(D132:J132)</f>
        <v>291014.84999999998</v>
      </c>
      <c r="D132" s="3">
        <v>7773.49</v>
      </c>
      <c r="E132" s="3">
        <v>39795.870000000003</v>
      </c>
      <c r="F132" s="3">
        <v>84095.21</v>
      </c>
      <c r="G132" s="3">
        <f>G136</f>
        <v>93075.78</v>
      </c>
      <c r="H132" s="3">
        <v>0</v>
      </c>
      <c r="I132" s="3">
        <v>0</v>
      </c>
      <c r="J132" s="3">
        <v>66274.5</v>
      </c>
      <c r="K132" s="3" t="s">
        <v>5</v>
      </c>
    </row>
    <row r="133" spans="1:11" ht="15.6">
      <c r="A133" s="9">
        <v>122</v>
      </c>
      <c r="B133" s="20" t="s">
        <v>59</v>
      </c>
      <c r="C133" s="21"/>
      <c r="D133" s="21"/>
      <c r="E133" s="21"/>
      <c r="F133" s="21"/>
      <c r="G133" s="21"/>
      <c r="H133" s="21"/>
      <c r="I133" s="21"/>
      <c r="J133" s="22"/>
      <c r="K133" s="8"/>
    </row>
    <row r="134" spans="1:11" ht="47.25" customHeight="1">
      <c r="A134" s="9">
        <v>123</v>
      </c>
      <c r="B134" s="2" t="s">
        <v>60</v>
      </c>
      <c r="C134" s="3">
        <f t="shared" ref="C134:C148" si="13">SUM(D134:J134)</f>
        <v>939027.99999999988</v>
      </c>
      <c r="D134" s="3">
        <v>36425.050000000003</v>
      </c>
      <c r="E134" s="3">
        <v>185929.64</v>
      </c>
      <c r="F134" s="3">
        <v>382006.72</v>
      </c>
      <c r="G134" s="3">
        <f>G135+G136</f>
        <v>268392.08999999997</v>
      </c>
      <c r="H134" s="3">
        <v>0</v>
      </c>
      <c r="I134" s="3">
        <v>0</v>
      </c>
      <c r="J134" s="3">
        <v>66274.5</v>
      </c>
      <c r="K134" s="3" t="s">
        <v>5</v>
      </c>
    </row>
    <row r="135" spans="1:11" ht="15.6">
      <c r="A135" s="9">
        <v>124</v>
      </c>
      <c r="B135" s="2" t="s">
        <v>7</v>
      </c>
      <c r="C135" s="3">
        <f t="shared" si="13"/>
        <v>648013.14999999991</v>
      </c>
      <c r="D135" s="3">
        <v>28651.56</v>
      </c>
      <c r="E135" s="3">
        <v>146133.76999999999</v>
      </c>
      <c r="F135" s="3">
        <v>297911.51</v>
      </c>
      <c r="G135" s="3">
        <f>G146+G148</f>
        <v>175316.31</v>
      </c>
      <c r="H135" s="3">
        <v>0</v>
      </c>
      <c r="I135" s="3">
        <v>0</v>
      </c>
      <c r="J135" s="3">
        <v>0</v>
      </c>
      <c r="K135" s="3" t="s">
        <v>5</v>
      </c>
    </row>
    <row r="136" spans="1:11" ht="15.6">
      <c r="A136" s="9">
        <v>125</v>
      </c>
      <c r="B136" s="2" t="s">
        <v>8</v>
      </c>
      <c r="C136" s="3">
        <f t="shared" si="13"/>
        <v>291014.84999999998</v>
      </c>
      <c r="D136" s="3">
        <v>7773.49</v>
      </c>
      <c r="E136" s="3">
        <v>39795.870000000003</v>
      </c>
      <c r="F136" s="3">
        <v>84095.21</v>
      </c>
      <c r="G136" s="3">
        <f>G149</f>
        <v>93075.78</v>
      </c>
      <c r="H136" s="3">
        <v>0</v>
      </c>
      <c r="I136" s="3">
        <v>0</v>
      </c>
      <c r="J136" s="3">
        <v>66274.5</v>
      </c>
      <c r="K136" s="3" t="s">
        <v>5</v>
      </c>
    </row>
    <row r="137" spans="1:11" ht="63.75" customHeight="1">
      <c r="A137" s="9">
        <v>126</v>
      </c>
      <c r="B137" s="2" t="s">
        <v>180</v>
      </c>
      <c r="C137" s="3">
        <f t="shared" si="13"/>
        <v>86968.239999999991</v>
      </c>
      <c r="D137" s="3">
        <v>7773.49</v>
      </c>
      <c r="E137" s="3">
        <v>39103.75</v>
      </c>
      <c r="F137" s="3">
        <v>0</v>
      </c>
      <c r="G137" s="3">
        <v>0</v>
      </c>
      <c r="H137" s="3">
        <v>0</v>
      </c>
      <c r="I137" s="3">
        <v>0</v>
      </c>
      <c r="J137" s="3">
        <v>40091</v>
      </c>
      <c r="K137" s="3" t="s">
        <v>61</v>
      </c>
    </row>
    <row r="138" spans="1:11" ht="15.6">
      <c r="A138" s="9">
        <v>127</v>
      </c>
      <c r="B138" s="2" t="s">
        <v>8</v>
      </c>
      <c r="C138" s="3">
        <f t="shared" si="13"/>
        <v>86968.239999999991</v>
      </c>
      <c r="D138" s="3">
        <v>7773.49</v>
      </c>
      <c r="E138" s="3">
        <v>39103.75</v>
      </c>
      <c r="F138" s="3">
        <v>0</v>
      </c>
      <c r="G138" s="3">
        <v>0</v>
      </c>
      <c r="H138" s="3">
        <v>0</v>
      </c>
      <c r="I138" s="3">
        <v>0</v>
      </c>
      <c r="J138" s="3">
        <v>40091</v>
      </c>
      <c r="K138" s="11"/>
    </row>
    <row r="139" spans="1:11" ht="180" customHeight="1">
      <c r="A139" s="9">
        <v>128</v>
      </c>
      <c r="B139" s="2" t="s">
        <v>62</v>
      </c>
      <c r="C139" s="3">
        <f t="shared" si="13"/>
        <v>22229.96</v>
      </c>
      <c r="D139" s="3">
        <v>22229.96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 t="s">
        <v>61</v>
      </c>
    </row>
    <row r="140" spans="1:11" ht="15.6">
      <c r="A140" s="9">
        <v>129</v>
      </c>
      <c r="B140" s="2" t="s">
        <v>20</v>
      </c>
      <c r="C140" s="3">
        <f t="shared" si="13"/>
        <v>22229.96</v>
      </c>
      <c r="D140" s="3">
        <v>22229.96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/>
    </row>
    <row r="141" spans="1:11" ht="100.5" customHeight="1">
      <c r="A141" s="9">
        <v>130</v>
      </c>
      <c r="B141" s="2" t="s">
        <v>181</v>
      </c>
      <c r="C141" s="3">
        <f t="shared" si="13"/>
        <v>6421.6</v>
      </c>
      <c r="D141" s="3">
        <v>6421.6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 t="s">
        <v>61</v>
      </c>
    </row>
    <row r="142" spans="1:11" ht="15.6">
      <c r="A142" s="9">
        <v>131</v>
      </c>
      <c r="B142" s="2" t="s">
        <v>20</v>
      </c>
      <c r="C142" s="3">
        <f t="shared" si="13"/>
        <v>6421.6</v>
      </c>
      <c r="D142" s="3">
        <v>6421.6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11"/>
    </row>
    <row r="143" spans="1:11" ht="46.8">
      <c r="A143" s="9">
        <v>132</v>
      </c>
      <c r="B143" s="2" t="s">
        <v>63</v>
      </c>
      <c r="C143" s="3">
        <f t="shared" si="13"/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 t="s">
        <v>61</v>
      </c>
    </row>
    <row r="144" spans="1:11" ht="15.6">
      <c r="A144" s="9">
        <v>133</v>
      </c>
      <c r="B144" s="2" t="s">
        <v>19</v>
      </c>
      <c r="C144" s="3">
        <f t="shared" si="13"/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/>
    </row>
    <row r="145" spans="1:11" ht="183" customHeight="1">
      <c r="A145" s="9">
        <v>134</v>
      </c>
      <c r="B145" s="2" t="s">
        <v>64</v>
      </c>
      <c r="C145" s="3">
        <f t="shared" si="13"/>
        <v>349123.37</v>
      </c>
      <c r="D145" s="3">
        <v>0</v>
      </c>
      <c r="E145" s="3">
        <v>59119.22</v>
      </c>
      <c r="F145" s="3">
        <v>169800.36</v>
      </c>
      <c r="G145" s="3">
        <v>120203.79</v>
      </c>
      <c r="H145" s="3">
        <v>0</v>
      </c>
      <c r="I145" s="3">
        <v>0</v>
      </c>
      <c r="J145" s="3">
        <v>0</v>
      </c>
      <c r="K145" s="3" t="s">
        <v>61</v>
      </c>
    </row>
    <row r="146" spans="1:11" ht="15.6">
      <c r="A146" s="9">
        <v>135</v>
      </c>
      <c r="B146" s="2" t="s">
        <v>42</v>
      </c>
      <c r="C146" s="3">
        <f t="shared" si="13"/>
        <v>349123.37</v>
      </c>
      <c r="D146" s="3">
        <v>0</v>
      </c>
      <c r="E146" s="3">
        <v>59119.22</v>
      </c>
      <c r="F146" s="3">
        <v>169800.36</v>
      </c>
      <c r="G146" s="3">
        <v>120203.79</v>
      </c>
      <c r="H146" s="3">
        <v>0</v>
      </c>
      <c r="I146" s="3">
        <v>0</v>
      </c>
      <c r="J146" s="3">
        <v>0</v>
      </c>
      <c r="K146" s="3"/>
    </row>
    <row r="147" spans="1:11" ht="116.25" customHeight="1">
      <c r="A147" s="9">
        <v>136</v>
      </c>
      <c r="B147" s="2" t="s">
        <v>65</v>
      </c>
      <c r="C147" s="3">
        <f t="shared" si="13"/>
        <v>474284.82999999996</v>
      </c>
      <c r="D147" s="3">
        <v>0</v>
      </c>
      <c r="E147" s="3">
        <v>87706.67</v>
      </c>
      <c r="F147" s="3">
        <v>212206.36</v>
      </c>
      <c r="G147" s="3">
        <f>G148+G149</f>
        <v>148188.29999999999</v>
      </c>
      <c r="H147" s="3">
        <v>0</v>
      </c>
      <c r="I147" s="3">
        <v>0</v>
      </c>
      <c r="J147" s="3">
        <v>26183.5</v>
      </c>
      <c r="K147" s="3" t="s">
        <v>61</v>
      </c>
    </row>
    <row r="148" spans="1:11" ht="15.6">
      <c r="A148" s="9">
        <v>137</v>
      </c>
      <c r="B148" s="2" t="s">
        <v>42</v>
      </c>
      <c r="C148" s="3">
        <f t="shared" si="13"/>
        <v>270238.22000000003</v>
      </c>
      <c r="D148" s="3">
        <v>0</v>
      </c>
      <c r="E148" s="3">
        <v>87014.55</v>
      </c>
      <c r="F148" s="3">
        <v>128111.15</v>
      </c>
      <c r="G148" s="3">
        <v>55112.52</v>
      </c>
      <c r="H148" s="3">
        <v>0</v>
      </c>
      <c r="I148" s="3">
        <v>0</v>
      </c>
      <c r="J148" s="3">
        <v>0</v>
      </c>
      <c r="K148" s="11"/>
    </row>
    <row r="149" spans="1:11" ht="15.6">
      <c r="A149" s="9">
        <v>138</v>
      </c>
      <c r="B149" s="2" t="s">
        <v>66</v>
      </c>
      <c r="C149" s="3">
        <f>SUM(D149:J149)</f>
        <v>204046.61</v>
      </c>
      <c r="D149" s="3">
        <v>0</v>
      </c>
      <c r="E149" s="3">
        <v>692.12</v>
      </c>
      <c r="F149" s="3">
        <v>84095.21</v>
      </c>
      <c r="G149" s="3">
        <v>93075.78</v>
      </c>
      <c r="H149" s="3">
        <v>0</v>
      </c>
      <c r="I149" s="3">
        <v>0</v>
      </c>
      <c r="J149" s="3">
        <v>26183.5</v>
      </c>
      <c r="K149" s="11"/>
    </row>
    <row r="150" spans="1:11" ht="15.6">
      <c r="A150" s="9">
        <v>139</v>
      </c>
      <c r="B150" s="20" t="s">
        <v>67</v>
      </c>
      <c r="C150" s="21"/>
      <c r="D150" s="21"/>
      <c r="E150" s="21"/>
      <c r="F150" s="21"/>
      <c r="G150" s="21"/>
      <c r="H150" s="21"/>
      <c r="I150" s="21"/>
      <c r="J150" s="22"/>
      <c r="K150" s="11"/>
    </row>
    <row r="151" spans="1:11" ht="31.2">
      <c r="A151" s="9">
        <v>140</v>
      </c>
      <c r="B151" s="2" t="s">
        <v>68</v>
      </c>
      <c r="C151" s="3">
        <f t="shared" ref="C151:C155" si="14">SUM(D151:J151)</f>
        <v>24751.9</v>
      </c>
      <c r="D151" s="3">
        <v>2665.75</v>
      </c>
      <c r="E151" s="3">
        <v>11638.29</v>
      </c>
      <c r="F151" s="3">
        <v>496.11</v>
      </c>
      <c r="G151" s="3">
        <f>G152</f>
        <v>1608.75</v>
      </c>
      <c r="H151" s="3">
        <v>0</v>
      </c>
      <c r="I151" s="3">
        <v>0</v>
      </c>
      <c r="J151" s="3">
        <v>8343</v>
      </c>
      <c r="K151" s="3" t="s">
        <v>5</v>
      </c>
    </row>
    <row r="152" spans="1:11" ht="15.6">
      <c r="A152" s="9">
        <v>141</v>
      </c>
      <c r="B152" s="2" t="s">
        <v>8</v>
      </c>
      <c r="C152" s="3">
        <f t="shared" si="14"/>
        <v>24751.9</v>
      </c>
      <c r="D152" s="3">
        <v>2665.75</v>
      </c>
      <c r="E152" s="3">
        <v>11638.29</v>
      </c>
      <c r="F152" s="3">
        <v>496.11</v>
      </c>
      <c r="G152" s="3">
        <f>G156</f>
        <v>1608.75</v>
      </c>
      <c r="H152" s="3">
        <v>0</v>
      </c>
      <c r="I152" s="3">
        <v>0</v>
      </c>
      <c r="J152" s="3">
        <v>8343</v>
      </c>
      <c r="K152" s="3" t="s">
        <v>5</v>
      </c>
    </row>
    <row r="153" spans="1:11" ht="78" customHeight="1">
      <c r="A153" s="9">
        <v>142</v>
      </c>
      <c r="B153" s="2" t="s">
        <v>69</v>
      </c>
      <c r="C153" s="3">
        <f t="shared" si="14"/>
        <v>23143.152000000002</v>
      </c>
      <c r="D153" s="3">
        <v>2665.75</v>
      </c>
      <c r="E153" s="3">
        <v>11638.294</v>
      </c>
      <c r="F153" s="3">
        <v>496.108</v>
      </c>
      <c r="G153" s="3">
        <v>0</v>
      </c>
      <c r="H153" s="3">
        <v>0</v>
      </c>
      <c r="I153" s="3">
        <v>0</v>
      </c>
      <c r="J153" s="3">
        <v>8343</v>
      </c>
      <c r="K153" s="3" t="s">
        <v>61</v>
      </c>
    </row>
    <row r="154" spans="1:11" ht="15.6">
      <c r="A154" s="9">
        <v>143</v>
      </c>
      <c r="B154" s="2" t="s">
        <v>8</v>
      </c>
      <c r="C154" s="3">
        <f t="shared" si="14"/>
        <v>23143.152000000002</v>
      </c>
      <c r="D154" s="3">
        <v>2665.75</v>
      </c>
      <c r="E154" s="3">
        <v>11638.294</v>
      </c>
      <c r="F154" s="3">
        <v>496.108</v>
      </c>
      <c r="G154" s="3">
        <v>0</v>
      </c>
      <c r="H154" s="3">
        <v>0</v>
      </c>
      <c r="I154" s="3">
        <v>0</v>
      </c>
      <c r="J154" s="3">
        <v>8343</v>
      </c>
      <c r="K154" s="3"/>
    </row>
    <row r="155" spans="1:11" ht="46.8">
      <c r="A155" s="9">
        <v>144</v>
      </c>
      <c r="B155" s="2" t="s">
        <v>63</v>
      </c>
      <c r="C155" s="3">
        <f t="shared" si="14"/>
        <v>1608.75</v>
      </c>
      <c r="D155" s="3">
        <v>0</v>
      </c>
      <c r="E155" s="3">
        <v>0</v>
      </c>
      <c r="F155" s="3">
        <v>0</v>
      </c>
      <c r="G155" s="3">
        <f>G156</f>
        <v>1608.75</v>
      </c>
      <c r="H155" s="3">
        <v>0</v>
      </c>
      <c r="I155" s="3">
        <v>0</v>
      </c>
      <c r="J155" s="3">
        <v>0</v>
      </c>
      <c r="K155" s="3" t="s">
        <v>61</v>
      </c>
    </row>
    <row r="156" spans="1:11" ht="15.6">
      <c r="A156" s="9">
        <v>145</v>
      </c>
      <c r="B156" s="2" t="s">
        <v>19</v>
      </c>
      <c r="C156" s="3">
        <f>SUM(D156:J156)</f>
        <v>1608.75</v>
      </c>
      <c r="D156" s="3">
        <v>0</v>
      </c>
      <c r="E156" s="3">
        <v>0</v>
      </c>
      <c r="F156" s="3">
        <v>0</v>
      </c>
      <c r="G156" s="3">
        <v>1608.75</v>
      </c>
      <c r="H156" s="3">
        <v>0</v>
      </c>
      <c r="I156" s="3">
        <v>0</v>
      </c>
      <c r="J156" s="3">
        <v>0</v>
      </c>
      <c r="K156" s="3"/>
    </row>
    <row r="157" spans="1:11" ht="15.6">
      <c r="A157" s="9">
        <v>146</v>
      </c>
      <c r="B157" s="20" t="s">
        <v>70</v>
      </c>
      <c r="C157" s="21"/>
      <c r="D157" s="21"/>
      <c r="E157" s="21"/>
      <c r="F157" s="21"/>
      <c r="G157" s="21"/>
      <c r="H157" s="21"/>
      <c r="I157" s="21"/>
      <c r="J157" s="22"/>
      <c r="K157" s="8"/>
    </row>
    <row r="158" spans="1:11" ht="15.6">
      <c r="A158" s="9">
        <v>147</v>
      </c>
      <c r="B158" s="2" t="s">
        <v>48</v>
      </c>
      <c r="C158" s="3">
        <f t="shared" ref="C158:C160" si="15">SUM(D158:J158)</f>
        <v>76098.31</v>
      </c>
      <c r="D158" s="3">
        <v>7628.37</v>
      </c>
      <c r="E158" s="3">
        <v>6986.4</v>
      </c>
      <c r="F158" s="3">
        <v>13636.63</v>
      </c>
      <c r="G158" s="3">
        <f>G159+G160</f>
        <v>20844.27</v>
      </c>
      <c r="H158" s="3">
        <v>9030.2099999999991</v>
      </c>
      <c r="I158" s="3">
        <v>9030.2199999999993</v>
      </c>
      <c r="J158" s="3">
        <v>8942.2099999999991</v>
      </c>
      <c r="K158" s="3" t="s">
        <v>5</v>
      </c>
    </row>
    <row r="159" spans="1:11" ht="15.6">
      <c r="A159" s="9">
        <v>148</v>
      </c>
      <c r="B159" s="2" t="s">
        <v>7</v>
      </c>
      <c r="C159" s="3">
        <f t="shared" si="15"/>
        <v>837.9</v>
      </c>
      <c r="D159" s="3">
        <v>837.9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 t="s">
        <v>5</v>
      </c>
    </row>
    <row r="160" spans="1:11" ht="15.6">
      <c r="A160" s="9">
        <v>149</v>
      </c>
      <c r="B160" s="2" t="s">
        <v>8</v>
      </c>
      <c r="C160" s="3">
        <f t="shared" si="15"/>
        <v>75260.399999999994</v>
      </c>
      <c r="D160" s="3">
        <v>6790.47</v>
      </c>
      <c r="E160" s="3">
        <v>6986.4</v>
      </c>
      <c r="F160" s="3">
        <v>13636.63</v>
      </c>
      <c r="G160" s="3">
        <f>G164</f>
        <v>20844.27</v>
      </c>
      <c r="H160" s="3">
        <v>9030.2099999999991</v>
      </c>
      <c r="I160" s="3">
        <v>9030.2099999999991</v>
      </c>
      <c r="J160" s="3">
        <v>8942.2099999999991</v>
      </c>
      <c r="K160" s="3" t="s">
        <v>5</v>
      </c>
    </row>
    <row r="161" spans="1:11" ht="15.6">
      <c r="A161" s="9">
        <v>150</v>
      </c>
      <c r="B161" s="20" t="s">
        <v>67</v>
      </c>
      <c r="C161" s="21"/>
      <c r="D161" s="21"/>
      <c r="E161" s="21"/>
      <c r="F161" s="21"/>
      <c r="G161" s="21"/>
      <c r="H161" s="21"/>
      <c r="I161" s="21"/>
      <c r="J161" s="22"/>
      <c r="K161" s="8"/>
    </row>
    <row r="162" spans="1:11" ht="31.2">
      <c r="A162" s="9">
        <v>151</v>
      </c>
      <c r="B162" s="2" t="s">
        <v>71</v>
      </c>
      <c r="C162" s="3">
        <f t="shared" ref="C162:C177" si="16">SUM(D162:J162)</f>
        <v>76098.31</v>
      </c>
      <c r="D162" s="3">
        <v>7628.37</v>
      </c>
      <c r="E162" s="3">
        <v>6986.4</v>
      </c>
      <c r="F162" s="3">
        <v>13636.63</v>
      </c>
      <c r="G162" s="3">
        <f>G164</f>
        <v>20844.27</v>
      </c>
      <c r="H162" s="3">
        <v>9030.2099999999991</v>
      </c>
      <c r="I162" s="3">
        <v>9030.2199999999993</v>
      </c>
      <c r="J162" s="3">
        <v>8942.2099999999991</v>
      </c>
      <c r="K162" s="3" t="s">
        <v>5</v>
      </c>
    </row>
    <row r="163" spans="1:11" ht="15.6">
      <c r="A163" s="9">
        <v>152</v>
      </c>
      <c r="B163" s="2" t="s">
        <v>7</v>
      </c>
      <c r="C163" s="3">
        <f t="shared" si="16"/>
        <v>837.9</v>
      </c>
      <c r="D163" s="3">
        <v>837.9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 t="s">
        <v>5</v>
      </c>
    </row>
    <row r="164" spans="1:11" ht="15.6">
      <c r="A164" s="9">
        <v>153</v>
      </c>
      <c r="B164" s="2" t="s">
        <v>8</v>
      </c>
      <c r="C164" s="3">
        <f t="shared" si="16"/>
        <v>75260.41</v>
      </c>
      <c r="D164" s="3">
        <v>6790.47</v>
      </c>
      <c r="E164" s="3">
        <v>6986.4</v>
      </c>
      <c r="F164" s="3">
        <v>13636.63</v>
      </c>
      <c r="G164" s="3">
        <f>G169+G171+G178</f>
        <v>20844.27</v>
      </c>
      <c r="H164" s="3">
        <v>9030.2099999999991</v>
      </c>
      <c r="I164" s="3">
        <v>9030.2199999999993</v>
      </c>
      <c r="J164" s="3">
        <v>8942.2099999999991</v>
      </c>
      <c r="K164" s="3" t="s">
        <v>5</v>
      </c>
    </row>
    <row r="165" spans="1:11" ht="64.5" customHeight="1">
      <c r="A165" s="9">
        <v>154</v>
      </c>
      <c r="B165" s="2" t="s">
        <v>72</v>
      </c>
      <c r="C165" s="3">
        <f t="shared" si="16"/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 t="s">
        <v>73</v>
      </c>
    </row>
    <row r="166" spans="1:11" ht="15.6">
      <c r="A166" s="9">
        <v>155</v>
      </c>
      <c r="B166" s="2" t="s">
        <v>8</v>
      </c>
      <c r="C166" s="3">
        <f t="shared" si="16"/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/>
    </row>
    <row r="167" spans="1:11" ht="116.25" customHeight="1">
      <c r="A167" s="9">
        <v>156</v>
      </c>
      <c r="B167" s="2" t="s">
        <v>182</v>
      </c>
      <c r="C167" s="3">
        <f t="shared" si="16"/>
        <v>16089.44</v>
      </c>
      <c r="D167" s="3">
        <v>1862</v>
      </c>
      <c r="E167" s="3">
        <v>244.5</v>
      </c>
      <c r="F167" s="3">
        <v>5880.18</v>
      </c>
      <c r="G167" s="3">
        <f>G169</f>
        <v>3552.76</v>
      </c>
      <c r="H167" s="3">
        <v>700</v>
      </c>
      <c r="I167" s="3">
        <v>700</v>
      </c>
      <c r="J167" s="3">
        <v>3150</v>
      </c>
      <c r="K167" s="3" t="s">
        <v>74</v>
      </c>
    </row>
    <row r="168" spans="1:11" ht="15.6">
      <c r="A168" s="9">
        <v>157</v>
      </c>
      <c r="B168" s="2" t="s">
        <v>42</v>
      </c>
      <c r="C168" s="3">
        <f t="shared" si="16"/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/>
    </row>
    <row r="169" spans="1:11" ht="15.6">
      <c r="A169" s="9">
        <v>158</v>
      </c>
      <c r="B169" s="2" t="s">
        <v>19</v>
      </c>
      <c r="C169" s="3">
        <f t="shared" si="16"/>
        <v>16089.44</v>
      </c>
      <c r="D169" s="3">
        <v>1862</v>
      </c>
      <c r="E169" s="3">
        <v>244.5</v>
      </c>
      <c r="F169" s="3">
        <v>5880.18</v>
      </c>
      <c r="G169" s="3">
        <v>3552.76</v>
      </c>
      <c r="H169" s="3">
        <v>700</v>
      </c>
      <c r="I169" s="3">
        <v>700</v>
      </c>
      <c r="J169" s="3">
        <v>3150</v>
      </c>
      <c r="K169" s="3"/>
    </row>
    <row r="170" spans="1:11" ht="96" customHeight="1">
      <c r="A170" s="9">
        <v>159</v>
      </c>
      <c r="B170" s="2" t="s">
        <v>183</v>
      </c>
      <c r="C170" s="3">
        <f t="shared" si="16"/>
        <v>45439.869999999995</v>
      </c>
      <c r="D170" s="3">
        <v>4928.47</v>
      </c>
      <c r="E170" s="3">
        <v>6591.9</v>
      </c>
      <c r="F170" s="3">
        <v>7756.45</v>
      </c>
      <c r="G170" s="3">
        <f>G171</f>
        <v>12801.05</v>
      </c>
      <c r="H170" s="3">
        <v>5300</v>
      </c>
      <c r="I170" s="3">
        <v>5300</v>
      </c>
      <c r="J170" s="3">
        <v>2762</v>
      </c>
      <c r="K170" s="3" t="s">
        <v>75</v>
      </c>
    </row>
    <row r="171" spans="1:11" ht="15.6">
      <c r="A171" s="9">
        <v>160</v>
      </c>
      <c r="B171" s="2" t="s">
        <v>8</v>
      </c>
      <c r="C171" s="3">
        <f t="shared" si="16"/>
        <v>45439.869999999995</v>
      </c>
      <c r="D171" s="3">
        <v>4928.47</v>
      </c>
      <c r="E171" s="3">
        <v>6591.9</v>
      </c>
      <c r="F171" s="3">
        <v>7756.45</v>
      </c>
      <c r="G171" s="3">
        <v>12801.05</v>
      </c>
      <c r="H171" s="3">
        <v>5300</v>
      </c>
      <c r="I171" s="3">
        <v>5300</v>
      </c>
      <c r="J171" s="3">
        <v>2762</v>
      </c>
      <c r="K171" s="11"/>
    </row>
    <row r="172" spans="1:11" ht="46.8">
      <c r="A172" s="9">
        <v>161</v>
      </c>
      <c r="B172" s="2" t="s">
        <v>184</v>
      </c>
      <c r="C172" s="3">
        <f t="shared" si="16"/>
        <v>837.9</v>
      </c>
      <c r="D172" s="3">
        <v>837.9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 t="s">
        <v>74</v>
      </c>
    </row>
    <row r="173" spans="1:11" ht="15.6">
      <c r="A173" s="9">
        <v>162</v>
      </c>
      <c r="B173" s="2" t="s">
        <v>20</v>
      </c>
      <c r="C173" s="3">
        <f t="shared" si="16"/>
        <v>837.9</v>
      </c>
      <c r="D173" s="3">
        <v>837.9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/>
    </row>
    <row r="174" spans="1:11" ht="15.6">
      <c r="A174" s="9">
        <v>163</v>
      </c>
      <c r="B174" s="2" t="s">
        <v>19</v>
      </c>
      <c r="C174" s="3">
        <f t="shared" si="16"/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/>
    </row>
    <row r="175" spans="1:11" ht="62.4">
      <c r="A175" s="9">
        <v>164</v>
      </c>
      <c r="B175" s="2" t="s">
        <v>76</v>
      </c>
      <c r="C175" s="3">
        <f t="shared" si="16"/>
        <v>150</v>
      </c>
      <c r="D175" s="3">
        <v>0</v>
      </c>
      <c r="E175" s="3">
        <v>150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 t="s">
        <v>77</v>
      </c>
    </row>
    <row r="176" spans="1:11" ht="15.6">
      <c r="A176" s="9">
        <v>165</v>
      </c>
      <c r="B176" s="2" t="s">
        <v>19</v>
      </c>
      <c r="C176" s="3">
        <f t="shared" si="16"/>
        <v>150</v>
      </c>
      <c r="D176" s="3">
        <v>0</v>
      </c>
      <c r="E176" s="3">
        <v>150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/>
    </row>
    <row r="177" spans="1:11" ht="45.75" customHeight="1">
      <c r="A177" s="9">
        <v>166</v>
      </c>
      <c r="B177" s="2" t="s">
        <v>78</v>
      </c>
      <c r="C177" s="3">
        <f t="shared" si="16"/>
        <v>13581.09</v>
      </c>
      <c r="D177" s="3">
        <v>0</v>
      </c>
      <c r="E177" s="3">
        <v>0</v>
      </c>
      <c r="F177" s="3">
        <v>0</v>
      </c>
      <c r="G177" s="3">
        <f>G178</f>
        <v>4490.46</v>
      </c>
      <c r="H177" s="3">
        <v>3030.21</v>
      </c>
      <c r="I177" s="3">
        <v>3030.21</v>
      </c>
      <c r="J177" s="3">
        <v>3030.21</v>
      </c>
      <c r="K177" s="3" t="s">
        <v>79</v>
      </c>
    </row>
    <row r="178" spans="1:11" ht="15.6">
      <c r="A178" s="9">
        <v>167</v>
      </c>
      <c r="B178" s="2" t="s">
        <v>19</v>
      </c>
      <c r="C178" s="3">
        <f>SUM(D178:J178)</f>
        <v>13581.09</v>
      </c>
      <c r="D178" s="3">
        <v>0</v>
      </c>
      <c r="E178" s="3">
        <v>0</v>
      </c>
      <c r="F178" s="3">
        <v>0</v>
      </c>
      <c r="G178" s="3">
        <v>4490.46</v>
      </c>
      <c r="H178" s="3">
        <v>3030.21</v>
      </c>
      <c r="I178" s="3">
        <v>3030.21</v>
      </c>
      <c r="J178" s="3">
        <v>3030.21</v>
      </c>
      <c r="K178" s="3"/>
    </row>
    <row r="179" spans="1:11" ht="31.5" customHeight="1">
      <c r="A179" s="9">
        <v>168</v>
      </c>
      <c r="B179" s="20" t="s">
        <v>80</v>
      </c>
      <c r="C179" s="28"/>
      <c r="D179" s="28"/>
      <c r="E179" s="28"/>
      <c r="F179" s="28"/>
      <c r="G179" s="28"/>
      <c r="H179" s="28"/>
      <c r="I179" s="28"/>
      <c r="J179" s="29"/>
      <c r="K179" s="8"/>
    </row>
    <row r="180" spans="1:11" ht="15.6">
      <c r="A180" s="9">
        <v>169</v>
      </c>
      <c r="B180" s="2" t="s">
        <v>48</v>
      </c>
      <c r="C180" s="3">
        <f t="shared" ref="C180:C182" si="17">SUM(D180:J180)</f>
        <v>294283.41000000003</v>
      </c>
      <c r="D180" s="3">
        <v>40874.76</v>
      </c>
      <c r="E180" s="3">
        <v>86993.91</v>
      </c>
      <c r="F180" s="3">
        <v>60817.39</v>
      </c>
      <c r="G180" s="3">
        <f>G183</f>
        <v>39374.35</v>
      </c>
      <c r="H180" s="3">
        <v>16046</v>
      </c>
      <c r="I180" s="3">
        <v>2350</v>
      </c>
      <c r="J180" s="3">
        <v>47827</v>
      </c>
      <c r="K180" s="3" t="s">
        <v>5</v>
      </c>
    </row>
    <row r="181" spans="1:11" ht="15.6">
      <c r="A181" s="9">
        <v>170</v>
      </c>
      <c r="B181" s="2" t="s">
        <v>10</v>
      </c>
      <c r="C181" s="3">
        <f t="shared" si="17"/>
        <v>1437.2</v>
      </c>
      <c r="D181" s="3">
        <v>1437.2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 t="s">
        <v>5</v>
      </c>
    </row>
    <row r="182" spans="1:11" ht="15.6">
      <c r="A182" s="9">
        <v>171</v>
      </c>
      <c r="B182" s="2" t="s">
        <v>7</v>
      </c>
      <c r="C182" s="3">
        <f t="shared" si="17"/>
        <v>3054.1</v>
      </c>
      <c r="D182" s="3">
        <v>3054.1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 t="s">
        <v>5</v>
      </c>
    </row>
    <row r="183" spans="1:11" ht="15.6">
      <c r="A183" s="9">
        <v>172</v>
      </c>
      <c r="B183" s="2" t="s">
        <v>8</v>
      </c>
      <c r="C183" s="3">
        <f>SUM(D183:J183)</f>
        <v>289792.11</v>
      </c>
      <c r="D183" s="3">
        <v>36383.46</v>
      </c>
      <c r="E183" s="3">
        <v>86993.91</v>
      </c>
      <c r="F183" s="3">
        <v>60817.39</v>
      </c>
      <c r="G183" s="3">
        <f>G188+G206</f>
        <v>39374.35</v>
      </c>
      <c r="H183" s="3">
        <v>16046</v>
      </c>
      <c r="I183" s="3">
        <v>2350</v>
      </c>
      <c r="J183" s="3">
        <v>47827</v>
      </c>
      <c r="K183" s="3" t="s">
        <v>5</v>
      </c>
    </row>
    <row r="184" spans="1:11" ht="15.6">
      <c r="A184" s="9">
        <v>173</v>
      </c>
      <c r="B184" s="20" t="s">
        <v>57</v>
      </c>
      <c r="C184" s="21"/>
      <c r="D184" s="21"/>
      <c r="E184" s="21"/>
      <c r="F184" s="21"/>
      <c r="G184" s="21"/>
      <c r="H184" s="21"/>
      <c r="I184" s="21"/>
      <c r="J184" s="22"/>
      <c r="K184" s="8"/>
    </row>
    <row r="185" spans="1:11" ht="32.25" customHeight="1">
      <c r="A185" s="9">
        <v>174</v>
      </c>
      <c r="B185" s="12" t="s">
        <v>58</v>
      </c>
      <c r="C185" s="3">
        <v>104458.14</v>
      </c>
      <c r="D185" s="3">
        <v>10111.41</v>
      </c>
      <c r="E185" s="3">
        <v>58418.59</v>
      </c>
      <c r="F185" s="3">
        <v>24737.15</v>
      </c>
      <c r="G185" s="3">
        <v>1029.99</v>
      </c>
      <c r="H185" s="3">
        <v>0</v>
      </c>
      <c r="I185" s="3">
        <v>0</v>
      </c>
      <c r="J185" s="3">
        <v>10161</v>
      </c>
      <c r="K185" s="3" t="s">
        <v>5</v>
      </c>
    </row>
    <row r="186" spans="1:11" ht="15.6">
      <c r="A186" s="9">
        <v>175</v>
      </c>
      <c r="B186" s="12" t="s">
        <v>10</v>
      </c>
      <c r="C186" s="3">
        <v>1437.2</v>
      </c>
      <c r="D186" s="3">
        <v>1437.2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 t="s">
        <v>5</v>
      </c>
    </row>
    <row r="187" spans="1:11" ht="15.6">
      <c r="A187" s="9">
        <v>176</v>
      </c>
      <c r="B187" s="12" t="s">
        <v>42</v>
      </c>
      <c r="C187" s="3">
        <v>3054.1</v>
      </c>
      <c r="D187" s="3">
        <v>3054.1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 t="s">
        <v>5</v>
      </c>
    </row>
    <row r="188" spans="1:11" ht="15.6">
      <c r="A188" s="9">
        <v>177</v>
      </c>
      <c r="B188" s="12" t="s">
        <v>19</v>
      </c>
      <c r="C188" s="3">
        <v>99966.84</v>
      </c>
      <c r="D188" s="3">
        <v>5620.11</v>
      </c>
      <c r="E188" s="3">
        <v>58418.59</v>
      </c>
      <c r="F188" s="3">
        <v>24737.15</v>
      </c>
      <c r="G188" s="3">
        <v>1029.99</v>
      </c>
      <c r="H188" s="3">
        <v>0</v>
      </c>
      <c r="I188" s="3">
        <v>0</v>
      </c>
      <c r="J188" s="3">
        <v>10161</v>
      </c>
      <c r="K188" s="3" t="s">
        <v>5</v>
      </c>
    </row>
    <row r="189" spans="1:11" ht="16.5" customHeight="1">
      <c r="A189" s="9">
        <v>178</v>
      </c>
      <c r="B189" s="20" t="s">
        <v>59</v>
      </c>
      <c r="C189" s="21"/>
      <c r="D189" s="21"/>
      <c r="E189" s="21"/>
      <c r="F189" s="21"/>
      <c r="G189" s="21"/>
      <c r="H189" s="21"/>
      <c r="I189" s="21"/>
      <c r="J189" s="22"/>
      <c r="K189" s="8"/>
    </row>
    <row r="190" spans="1:11" ht="48.75" customHeight="1">
      <c r="A190" s="9">
        <v>179</v>
      </c>
      <c r="B190" s="12" t="s">
        <v>60</v>
      </c>
      <c r="C190" s="3">
        <v>104458.14</v>
      </c>
      <c r="D190" s="3">
        <v>10111.41</v>
      </c>
      <c r="E190" s="3">
        <v>58418.59</v>
      </c>
      <c r="F190" s="3">
        <v>24737.15</v>
      </c>
      <c r="G190" s="3">
        <v>1029.99</v>
      </c>
      <c r="H190" s="3">
        <v>0</v>
      </c>
      <c r="I190" s="3">
        <v>0</v>
      </c>
      <c r="J190" s="3">
        <v>10161</v>
      </c>
      <c r="K190" s="3" t="s">
        <v>5</v>
      </c>
    </row>
    <row r="191" spans="1:11" ht="15.6">
      <c r="A191" s="9">
        <v>180</v>
      </c>
      <c r="B191" s="12" t="s">
        <v>10</v>
      </c>
      <c r="C191" s="3">
        <v>1437.2</v>
      </c>
      <c r="D191" s="3">
        <v>1437.2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 t="s">
        <v>5</v>
      </c>
    </row>
    <row r="192" spans="1:11" ht="15.6">
      <c r="A192" s="9">
        <v>181</v>
      </c>
      <c r="B192" s="12" t="s">
        <v>42</v>
      </c>
      <c r="C192" s="3">
        <v>3054.1</v>
      </c>
      <c r="D192" s="3">
        <v>3054.1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 t="s">
        <v>5</v>
      </c>
    </row>
    <row r="193" spans="1:11" ht="15.6">
      <c r="A193" s="9">
        <v>182</v>
      </c>
      <c r="B193" s="12" t="s">
        <v>19</v>
      </c>
      <c r="C193" s="3">
        <v>99966.84</v>
      </c>
      <c r="D193" s="3">
        <v>5620.11</v>
      </c>
      <c r="E193" s="3">
        <v>58418.59</v>
      </c>
      <c r="F193" s="3">
        <v>24737.15</v>
      </c>
      <c r="G193" s="3">
        <v>1029.99</v>
      </c>
      <c r="H193" s="3">
        <v>0</v>
      </c>
      <c r="I193" s="3">
        <v>0</v>
      </c>
      <c r="J193" s="3">
        <v>10161</v>
      </c>
      <c r="K193" s="3" t="s">
        <v>5</v>
      </c>
    </row>
    <row r="194" spans="1:11" ht="32.25" customHeight="1">
      <c r="A194" s="9">
        <v>183</v>
      </c>
      <c r="B194" s="12" t="s">
        <v>185</v>
      </c>
      <c r="C194" s="3">
        <v>18083.61</v>
      </c>
      <c r="D194" s="3">
        <v>5620.11</v>
      </c>
      <c r="E194" s="3">
        <v>2228.91</v>
      </c>
      <c r="F194" s="3">
        <v>73.59</v>
      </c>
      <c r="G194" s="3">
        <v>0</v>
      </c>
      <c r="H194" s="3">
        <v>0</v>
      </c>
      <c r="I194" s="3">
        <v>0</v>
      </c>
      <c r="J194" s="3">
        <v>10161</v>
      </c>
      <c r="K194" s="3" t="s">
        <v>81</v>
      </c>
    </row>
    <row r="195" spans="1:11" ht="15.6">
      <c r="A195" s="9">
        <v>184</v>
      </c>
      <c r="B195" s="12" t="s">
        <v>19</v>
      </c>
      <c r="C195" s="3">
        <v>18083.61</v>
      </c>
      <c r="D195" s="3">
        <v>5620.11</v>
      </c>
      <c r="E195" s="3">
        <v>2228.91</v>
      </c>
      <c r="F195" s="3">
        <v>73.59</v>
      </c>
      <c r="G195" s="3">
        <v>0</v>
      </c>
      <c r="H195" s="3">
        <v>0</v>
      </c>
      <c r="I195" s="3">
        <v>0</v>
      </c>
      <c r="J195" s="3">
        <v>10161</v>
      </c>
      <c r="K195" s="3"/>
    </row>
    <row r="196" spans="1:11" ht="32.25" customHeight="1">
      <c r="A196" s="9">
        <v>185</v>
      </c>
      <c r="B196" s="2" t="s">
        <v>186</v>
      </c>
      <c r="C196" s="3">
        <v>3054.1</v>
      </c>
      <c r="D196" s="3">
        <v>3054.1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 t="s">
        <v>81</v>
      </c>
    </row>
    <row r="197" spans="1:11" ht="15.6">
      <c r="A197" s="9">
        <v>186</v>
      </c>
      <c r="B197" s="2" t="s">
        <v>20</v>
      </c>
      <c r="C197" s="3">
        <v>3054.1</v>
      </c>
      <c r="D197" s="3">
        <v>3054.1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11"/>
    </row>
    <row r="198" spans="1:11" ht="180" customHeight="1">
      <c r="A198" s="9">
        <v>187</v>
      </c>
      <c r="B198" s="2" t="s">
        <v>187</v>
      </c>
      <c r="C198" s="3">
        <v>1437.2</v>
      </c>
      <c r="D198" s="3">
        <v>1437.2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 t="s">
        <v>81</v>
      </c>
    </row>
    <row r="199" spans="1:11" ht="15.6">
      <c r="A199" s="9">
        <v>188</v>
      </c>
      <c r="B199" s="2" t="s">
        <v>10</v>
      </c>
      <c r="C199" s="3">
        <v>1437.2</v>
      </c>
      <c r="D199" s="3">
        <v>1437.2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11"/>
    </row>
    <row r="200" spans="1:11" ht="62.4">
      <c r="A200" s="9">
        <v>189</v>
      </c>
      <c r="B200" s="2" t="s">
        <v>82</v>
      </c>
      <c r="C200" s="3">
        <v>81883.23</v>
      </c>
      <c r="D200" s="3">
        <v>0</v>
      </c>
      <c r="E200" s="3">
        <v>56189.68</v>
      </c>
      <c r="F200" s="3">
        <v>24663.56</v>
      </c>
      <c r="G200" s="3">
        <v>1029.99</v>
      </c>
      <c r="H200" s="3">
        <v>0</v>
      </c>
      <c r="I200" s="3">
        <v>0</v>
      </c>
      <c r="J200" s="3">
        <v>0</v>
      </c>
      <c r="K200" s="3" t="s">
        <v>83</v>
      </c>
    </row>
    <row r="201" spans="1:11" ht="15.6">
      <c r="A201" s="9">
        <v>190</v>
      </c>
      <c r="B201" s="2" t="s">
        <v>19</v>
      </c>
      <c r="C201" s="3">
        <v>81883.23</v>
      </c>
      <c r="D201" s="3">
        <v>0</v>
      </c>
      <c r="E201" s="3">
        <v>56189.68</v>
      </c>
      <c r="F201" s="3">
        <v>24663.56</v>
      </c>
      <c r="G201" s="3">
        <v>1029.99</v>
      </c>
      <c r="H201" s="3">
        <v>0</v>
      </c>
      <c r="I201" s="3">
        <v>0</v>
      </c>
      <c r="J201" s="3">
        <v>0</v>
      </c>
      <c r="K201" s="3"/>
    </row>
    <row r="202" spans="1:11" ht="15.6">
      <c r="A202" s="9">
        <v>191</v>
      </c>
      <c r="B202" s="20" t="s">
        <v>67</v>
      </c>
      <c r="C202" s="21"/>
      <c r="D202" s="21"/>
      <c r="E202" s="21"/>
      <c r="F202" s="21"/>
      <c r="G202" s="21"/>
      <c r="H202" s="21"/>
      <c r="I202" s="21"/>
      <c r="J202" s="22"/>
      <c r="K202" s="8"/>
    </row>
    <row r="203" spans="1:11" ht="31.2">
      <c r="A203" s="9">
        <v>192</v>
      </c>
      <c r="B203" s="2" t="s">
        <v>49</v>
      </c>
      <c r="C203" s="3">
        <f t="shared" ref="C203:C209" si="18">SUM(D203:J203)</f>
        <v>189825.27000000002</v>
      </c>
      <c r="D203" s="3">
        <v>30763.35</v>
      </c>
      <c r="E203" s="3">
        <v>28575.32</v>
      </c>
      <c r="F203" s="3">
        <v>36080.239999999998</v>
      </c>
      <c r="G203" s="3">
        <f>G204+G205+G206</f>
        <v>38344.36</v>
      </c>
      <c r="H203" s="3">
        <v>16046</v>
      </c>
      <c r="I203" s="3">
        <v>2350</v>
      </c>
      <c r="J203" s="3">
        <v>37666</v>
      </c>
      <c r="K203" s="3" t="s">
        <v>5</v>
      </c>
    </row>
    <row r="204" spans="1:11" ht="15.6">
      <c r="A204" s="9">
        <v>193</v>
      </c>
      <c r="B204" s="2" t="s">
        <v>10</v>
      </c>
      <c r="C204" s="3">
        <f t="shared" si="18"/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 t="s">
        <v>5</v>
      </c>
    </row>
    <row r="205" spans="1:11" ht="15.6">
      <c r="A205" s="9">
        <v>194</v>
      </c>
      <c r="B205" s="2" t="s">
        <v>7</v>
      </c>
      <c r="C205" s="3">
        <f t="shared" si="18"/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 t="s">
        <v>5</v>
      </c>
    </row>
    <row r="206" spans="1:11" ht="15.6">
      <c r="A206" s="9">
        <v>195</v>
      </c>
      <c r="B206" s="2" t="s">
        <v>8</v>
      </c>
      <c r="C206" s="3">
        <f t="shared" si="18"/>
        <v>189825.27000000002</v>
      </c>
      <c r="D206" s="3">
        <v>30763.35</v>
      </c>
      <c r="E206" s="3">
        <v>28575.32</v>
      </c>
      <c r="F206" s="3">
        <v>36080.239999999998</v>
      </c>
      <c r="G206" s="3">
        <f>G208+G210+G212+G223+G225+G227</f>
        <v>38344.36</v>
      </c>
      <c r="H206" s="3">
        <v>16046</v>
      </c>
      <c r="I206" s="3">
        <v>2350</v>
      </c>
      <c r="J206" s="3">
        <v>37666</v>
      </c>
      <c r="K206" s="3" t="s">
        <v>5</v>
      </c>
    </row>
    <row r="207" spans="1:11" ht="62.4">
      <c r="A207" s="9">
        <v>196</v>
      </c>
      <c r="B207" s="2" t="s">
        <v>82</v>
      </c>
      <c r="C207" s="3">
        <f t="shared" si="18"/>
        <v>2158.66</v>
      </c>
      <c r="D207" s="3">
        <v>0</v>
      </c>
      <c r="E207" s="3">
        <v>0</v>
      </c>
      <c r="F207" s="3">
        <v>0</v>
      </c>
      <c r="G207" s="3">
        <f>G208</f>
        <v>2158.66</v>
      </c>
      <c r="H207" s="3">
        <v>0</v>
      </c>
      <c r="I207" s="3">
        <v>0</v>
      </c>
      <c r="J207" s="3">
        <v>0</v>
      </c>
      <c r="K207" s="3" t="s">
        <v>83</v>
      </c>
    </row>
    <row r="208" spans="1:11" ht="15.6">
      <c r="A208" s="9">
        <v>197</v>
      </c>
      <c r="B208" s="2" t="s">
        <v>19</v>
      </c>
      <c r="C208" s="3">
        <f t="shared" si="18"/>
        <v>2158.66</v>
      </c>
      <c r="D208" s="3">
        <v>0</v>
      </c>
      <c r="E208" s="3">
        <v>0</v>
      </c>
      <c r="F208" s="3">
        <v>0</v>
      </c>
      <c r="G208" s="3">
        <v>2158.66</v>
      </c>
      <c r="H208" s="3">
        <v>0</v>
      </c>
      <c r="I208" s="3">
        <v>0</v>
      </c>
      <c r="J208" s="3">
        <v>0</v>
      </c>
      <c r="K208" s="3"/>
    </row>
    <row r="209" spans="1:11" ht="83.25" customHeight="1">
      <c r="A209" s="9">
        <v>198</v>
      </c>
      <c r="B209" s="2" t="s">
        <v>188</v>
      </c>
      <c r="C209" s="3">
        <f t="shared" si="18"/>
        <v>149262.49</v>
      </c>
      <c r="D209" s="3">
        <v>29381.49</v>
      </c>
      <c r="E209" s="3">
        <v>22760.47</v>
      </c>
      <c r="F209" s="3">
        <v>29146.59</v>
      </c>
      <c r="G209" s="3">
        <f>G210</f>
        <v>30143.94</v>
      </c>
      <c r="H209" s="3">
        <v>10000</v>
      </c>
      <c r="I209" s="3">
        <v>0</v>
      </c>
      <c r="J209" s="3">
        <v>27830</v>
      </c>
      <c r="K209" s="3" t="s">
        <v>84</v>
      </c>
    </row>
    <row r="210" spans="1:11" ht="15.6">
      <c r="A210" s="9">
        <v>199</v>
      </c>
      <c r="B210" s="2" t="s">
        <v>8</v>
      </c>
      <c r="C210" s="3">
        <f>SUM(D210:J210)</f>
        <v>149262.49</v>
      </c>
      <c r="D210" s="3">
        <v>29381.49</v>
      </c>
      <c r="E210" s="3">
        <v>22760.47</v>
      </c>
      <c r="F210" s="3">
        <v>29146.59</v>
      </c>
      <c r="G210" s="3">
        <v>30143.94</v>
      </c>
      <c r="H210" s="3">
        <v>10000</v>
      </c>
      <c r="I210" s="3">
        <v>0</v>
      </c>
      <c r="J210" s="3">
        <v>27830</v>
      </c>
      <c r="K210" s="3"/>
    </row>
    <row r="211" spans="1:11" ht="32.25" customHeight="1">
      <c r="A211" s="9">
        <v>200</v>
      </c>
      <c r="B211" s="2" t="s">
        <v>185</v>
      </c>
      <c r="C211" s="3">
        <f t="shared" ref="C211:C227" si="19">SUM(D211:J211)</f>
        <v>1095.08</v>
      </c>
      <c r="D211" s="3">
        <v>0</v>
      </c>
      <c r="E211" s="13">
        <v>0</v>
      </c>
      <c r="F211" s="13">
        <v>49.33</v>
      </c>
      <c r="G211" s="13">
        <f>G212</f>
        <v>445.75</v>
      </c>
      <c r="H211" s="3">
        <v>500</v>
      </c>
      <c r="I211" s="3">
        <v>100</v>
      </c>
      <c r="J211" s="3">
        <v>0</v>
      </c>
      <c r="K211" s="3" t="s">
        <v>81</v>
      </c>
    </row>
    <row r="212" spans="1:11" ht="15.6">
      <c r="A212" s="9">
        <v>201</v>
      </c>
      <c r="B212" s="2" t="s">
        <v>8</v>
      </c>
      <c r="C212" s="3">
        <f t="shared" si="19"/>
        <v>1095.08</v>
      </c>
      <c r="D212" s="3">
        <v>0</v>
      </c>
      <c r="E212" s="13">
        <v>0</v>
      </c>
      <c r="F212" s="13">
        <v>49.33</v>
      </c>
      <c r="G212" s="13">
        <v>445.75</v>
      </c>
      <c r="H212" s="3">
        <v>500</v>
      </c>
      <c r="I212" s="3">
        <v>100</v>
      </c>
      <c r="J212" s="3">
        <v>0</v>
      </c>
      <c r="K212" s="3"/>
    </row>
    <row r="213" spans="1:11" ht="78">
      <c r="A213" s="9">
        <v>202</v>
      </c>
      <c r="B213" s="2" t="s">
        <v>189</v>
      </c>
      <c r="C213" s="3">
        <f t="shared" si="19"/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 t="s">
        <v>81</v>
      </c>
    </row>
    <row r="214" spans="1:11" ht="15.6">
      <c r="A214" s="9">
        <v>203</v>
      </c>
      <c r="B214" s="2" t="s">
        <v>20</v>
      </c>
      <c r="C214" s="3">
        <f t="shared" si="19"/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/>
    </row>
    <row r="215" spans="1:11" ht="15.6">
      <c r="A215" s="9">
        <v>204</v>
      </c>
      <c r="B215" s="2" t="s">
        <v>19</v>
      </c>
      <c r="C215" s="3">
        <f t="shared" si="19"/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/>
    </row>
    <row r="216" spans="1:11" ht="46.8">
      <c r="A216" s="9">
        <v>205</v>
      </c>
      <c r="B216" s="2" t="s">
        <v>190</v>
      </c>
      <c r="C216" s="3">
        <f t="shared" si="19"/>
        <v>6918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6918</v>
      </c>
      <c r="K216" s="3" t="s">
        <v>85</v>
      </c>
    </row>
    <row r="217" spans="1:11" ht="15.6">
      <c r="A217" s="9">
        <v>206</v>
      </c>
      <c r="B217" s="2" t="s">
        <v>8</v>
      </c>
      <c r="C217" s="3">
        <f t="shared" si="19"/>
        <v>6918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6918</v>
      </c>
      <c r="K217" s="3"/>
    </row>
    <row r="218" spans="1:11" ht="62.25" customHeight="1">
      <c r="A218" s="9">
        <v>207</v>
      </c>
      <c r="B218" s="2" t="s">
        <v>191</v>
      </c>
      <c r="C218" s="3">
        <f t="shared" si="19"/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 t="s">
        <v>85</v>
      </c>
    </row>
    <row r="219" spans="1:11" ht="15.6">
      <c r="A219" s="9">
        <v>208</v>
      </c>
      <c r="B219" s="2" t="s">
        <v>20</v>
      </c>
      <c r="C219" s="3">
        <f t="shared" si="19"/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/>
    </row>
    <row r="220" spans="1:11" ht="63.75" customHeight="1">
      <c r="A220" s="9">
        <v>209</v>
      </c>
      <c r="B220" s="2" t="s">
        <v>192</v>
      </c>
      <c r="C220" s="3">
        <f t="shared" si="19"/>
        <v>2807.81</v>
      </c>
      <c r="D220" s="3">
        <v>1156.81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1651</v>
      </c>
      <c r="K220" s="3" t="s">
        <v>86</v>
      </c>
    </row>
    <row r="221" spans="1:11" ht="15.6">
      <c r="A221" s="9">
        <v>210</v>
      </c>
      <c r="B221" s="2" t="s">
        <v>8</v>
      </c>
      <c r="C221" s="3">
        <f t="shared" si="19"/>
        <v>2807.81</v>
      </c>
      <c r="D221" s="3">
        <v>1156.81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1651</v>
      </c>
      <c r="K221" s="3"/>
    </row>
    <row r="222" spans="1:11" ht="46.8">
      <c r="A222" s="9">
        <v>211</v>
      </c>
      <c r="B222" s="2" t="s">
        <v>193</v>
      </c>
      <c r="C222" s="3">
        <f t="shared" si="19"/>
        <v>2818.3599999999997</v>
      </c>
      <c r="D222" s="3">
        <v>205.05</v>
      </c>
      <c r="E222" s="3">
        <v>148.85</v>
      </c>
      <c r="F222" s="3">
        <v>428</v>
      </c>
      <c r="G222" s="3">
        <f>G223</f>
        <v>269.45999999999998</v>
      </c>
      <c r="H222" s="3">
        <v>250</v>
      </c>
      <c r="I222" s="3">
        <v>250</v>
      </c>
      <c r="J222" s="3">
        <v>1267</v>
      </c>
      <c r="K222" s="3" t="s">
        <v>87</v>
      </c>
    </row>
    <row r="223" spans="1:11" ht="15.6">
      <c r="A223" s="9">
        <v>212</v>
      </c>
      <c r="B223" s="2" t="s">
        <v>8</v>
      </c>
      <c r="C223" s="3">
        <f t="shared" si="19"/>
        <v>2818.3599999999997</v>
      </c>
      <c r="D223" s="3">
        <v>205.05</v>
      </c>
      <c r="E223" s="3">
        <v>148.85</v>
      </c>
      <c r="F223" s="3">
        <v>428</v>
      </c>
      <c r="G223" s="3">
        <v>269.45999999999998</v>
      </c>
      <c r="H223" s="3">
        <v>250</v>
      </c>
      <c r="I223" s="3">
        <v>250</v>
      </c>
      <c r="J223" s="3">
        <v>1267</v>
      </c>
      <c r="K223" s="3"/>
    </row>
    <row r="224" spans="1:11" ht="48" customHeight="1">
      <c r="A224" s="9">
        <v>213</v>
      </c>
      <c r="B224" s="2" t="s">
        <v>88</v>
      </c>
      <c r="C224" s="3">
        <f t="shared" si="19"/>
        <v>722.23</v>
      </c>
      <c r="D224" s="3">
        <v>20</v>
      </c>
      <c r="E224" s="3">
        <v>129.4</v>
      </c>
      <c r="F224" s="3">
        <v>179.53</v>
      </c>
      <c r="G224" s="3">
        <f>G225</f>
        <v>193.3</v>
      </c>
      <c r="H224" s="3">
        <v>200</v>
      </c>
      <c r="I224" s="3">
        <v>0</v>
      </c>
      <c r="J224" s="3">
        <v>0</v>
      </c>
      <c r="K224" s="3" t="s">
        <v>89</v>
      </c>
    </row>
    <row r="225" spans="1:11" ht="15.6">
      <c r="A225" s="9">
        <v>214</v>
      </c>
      <c r="B225" s="2" t="s">
        <v>8</v>
      </c>
      <c r="C225" s="3">
        <f t="shared" si="19"/>
        <v>722.23</v>
      </c>
      <c r="D225" s="3">
        <v>20</v>
      </c>
      <c r="E225" s="3">
        <v>129.4</v>
      </c>
      <c r="F225" s="3">
        <v>179.53</v>
      </c>
      <c r="G225" s="3">
        <v>193.3</v>
      </c>
      <c r="H225" s="3">
        <v>200</v>
      </c>
      <c r="I225" s="3">
        <v>0</v>
      </c>
      <c r="J225" s="3">
        <v>0</v>
      </c>
      <c r="K225" s="3"/>
    </row>
    <row r="226" spans="1:11" ht="46.8">
      <c r="A226" s="9">
        <v>215</v>
      </c>
      <c r="B226" s="2" t="s">
        <v>194</v>
      </c>
      <c r="C226" s="3">
        <f t="shared" si="19"/>
        <v>24042.639999999999</v>
      </c>
      <c r="D226" s="3">
        <v>0</v>
      </c>
      <c r="E226" s="3">
        <v>5536.6</v>
      </c>
      <c r="F226" s="3">
        <v>6276.79</v>
      </c>
      <c r="G226" s="3">
        <f>G227</f>
        <v>5133.25</v>
      </c>
      <c r="H226" s="3">
        <v>5096</v>
      </c>
      <c r="I226" s="3">
        <v>2000</v>
      </c>
      <c r="J226" s="3">
        <v>0</v>
      </c>
      <c r="K226" s="3" t="s">
        <v>90</v>
      </c>
    </row>
    <row r="227" spans="1:11" ht="15.6">
      <c r="A227" s="9">
        <v>216</v>
      </c>
      <c r="B227" s="2" t="s">
        <v>8</v>
      </c>
      <c r="C227" s="3">
        <f t="shared" si="19"/>
        <v>24042.639999999999</v>
      </c>
      <c r="D227" s="3">
        <v>0</v>
      </c>
      <c r="E227" s="3">
        <v>5536.6</v>
      </c>
      <c r="F227" s="3">
        <v>6276.79</v>
      </c>
      <c r="G227" s="3">
        <v>5133.25</v>
      </c>
      <c r="H227" s="3">
        <v>5096</v>
      </c>
      <c r="I227" s="3">
        <v>2000</v>
      </c>
      <c r="J227" s="3">
        <v>0</v>
      </c>
      <c r="K227" s="3"/>
    </row>
    <row r="228" spans="1:11" ht="15.6">
      <c r="A228" s="9">
        <v>217</v>
      </c>
      <c r="B228" s="20" t="s">
        <v>91</v>
      </c>
      <c r="C228" s="21"/>
      <c r="D228" s="21"/>
      <c r="E228" s="21"/>
      <c r="F228" s="21"/>
      <c r="G228" s="21"/>
      <c r="H228" s="21"/>
      <c r="I228" s="21"/>
      <c r="J228" s="22"/>
      <c r="K228" s="8"/>
    </row>
    <row r="229" spans="1:11" ht="15.6">
      <c r="A229" s="9">
        <v>218</v>
      </c>
      <c r="B229" s="2" t="s">
        <v>48</v>
      </c>
      <c r="C229" s="3">
        <f t="shared" ref="C229:C231" si="20">SUM(D229:J229)</f>
        <v>866226.13</v>
      </c>
      <c r="D229" s="3">
        <v>157216.4</v>
      </c>
      <c r="E229" s="3">
        <v>126802.58</v>
      </c>
      <c r="F229" s="3">
        <v>235244.37</v>
      </c>
      <c r="G229" s="3">
        <f>SUM(G230:G232)</f>
        <v>142473.24</v>
      </c>
      <c r="H229" s="3">
        <v>83042.41</v>
      </c>
      <c r="I229" s="3">
        <v>53167.13</v>
      </c>
      <c r="J229" s="3">
        <v>68280</v>
      </c>
      <c r="K229" s="3" t="s">
        <v>5</v>
      </c>
    </row>
    <row r="230" spans="1:11" ht="15.6">
      <c r="A230" s="9">
        <v>219</v>
      </c>
      <c r="B230" s="2" t="s">
        <v>7</v>
      </c>
      <c r="C230" s="3">
        <f t="shared" si="20"/>
        <v>137708.69</v>
      </c>
      <c r="D230" s="3">
        <v>40982.199999999997</v>
      </c>
      <c r="E230" s="3">
        <v>3176.8</v>
      </c>
      <c r="F230" s="3">
        <v>83595.289999999994</v>
      </c>
      <c r="G230" s="3">
        <f>G235</f>
        <v>6498.8</v>
      </c>
      <c r="H230" s="3">
        <v>1723.2</v>
      </c>
      <c r="I230" s="3">
        <v>1732.4</v>
      </c>
      <c r="J230" s="3">
        <v>0</v>
      </c>
      <c r="K230" s="3" t="s">
        <v>5</v>
      </c>
    </row>
    <row r="231" spans="1:11" ht="15.6">
      <c r="A231" s="9">
        <v>220</v>
      </c>
      <c r="B231" s="2" t="s">
        <v>8</v>
      </c>
      <c r="C231" s="3">
        <f t="shared" si="20"/>
        <v>728277.44</v>
      </c>
      <c r="D231" s="3">
        <v>116234.2</v>
      </c>
      <c r="E231" s="3">
        <v>123625.78</v>
      </c>
      <c r="F231" s="3">
        <v>151649.07999999999</v>
      </c>
      <c r="G231" s="3">
        <f>G236</f>
        <v>135734.44</v>
      </c>
      <c r="H231" s="3">
        <v>81319.210000000006</v>
      </c>
      <c r="I231" s="3">
        <v>51434.73</v>
      </c>
      <c r="J231" s="3">
        <v>68280</v>
      </c>
      <c r="K231" s="3" t="s">
        <v>5</v>
      </c>
    </row>
    <row r="232" spans="1:11" ht="31.2">
      <c r="A232" s="9">
        <v>221</v>
      </c>
      <c r="B232" s="2" t="s">
        <v>145</v>
      </c>
      <c r="C232" s="3">
        <f>SUM(D232:J232)</f>
        <v>240</v>
      </c>
      <c r="D232" s="3"/>
      <c r="E232" s="3"/>
      <c r="F232" s="3"/>
      <c r="G232" s="3">
        <f>G237</f>
        <v>240</v>
      </c>
      <c r="H232" s="3"/>
      <c r="I232" s="3"/>
      <c r="J232" s="3"/>
      <c r="K232" s="3"/>
    </row>
    <row r="233" spans="1:11" ht="15.6">
      <c r="A233" s="9">
        <v>222</v>
      </c>
      <c r="B233" s="20" t="s">
        <v>14</v>
      </c>
      <c r="C233" s="21"/>
      <c r="D233" s="21"/>
      <c r="E233" s="21"/>
      <c r="F233" s="21"/>
      <c r="G233" s="21"/>
      <c r="H233" s="21"/>
      <c r="I233" s="21"/>
      <c r="J233" s="22"/>
      <c r="K233" s="8"/>
    </row>
    <row r="234" spans="1:11" ht="31.2">
      <c r="A234" s="9">
        <v>223</v>
      </c>
      <c r="B234" s="2" t="s">
        <v>71</v>
      </c>
      <c r="C234" s="3">
        <f t="shared" ref="C234:C258" si="21">SUM(D234:J234)</f>
        <v>866226.13</v>
      </c>
      <c r="D234" s="3">
        <v>157216.4</v>
      </c>
      <c r="E234" s="3">
        <v>126802.58</v>
      </c>
      <c r="F234" s="3">
        <v>235244.37</v>
      </c>
      <c r="G234" s="3">
        <f>SUM(G235:G237)</f>
        <v>142473.24</v>
      </c>
      <c r="H234" s="3">
        <v>83042.41</v>
      </c>
      <c r="I234" s="3">
        <v>53167.13</v>
      </c>
      <c r="J234" s="3">
        <v>68280</v>
      </c>
      <c r="K234" s="3" t="s">
        <v>5</v>
      </c>
    </row>
    <row r="235" spans="1:11" ht="15.6">
      <c r="A235" s="9">
        <v>224</v>
      </c>
      <c r="B235" s="2" t="s">
        <v>7</v>
      </c>
      <c r="C235" s="3">
        <f t="shared" si="21"/>
        <v>137708.69</v>
      </c>
      <c r="D235" s="3">
        <v>40982.199999999997</v>
      </c>
      <c r="E235" s="3">
        <v>3176.8</v>
      </c>
      <c r="F235" s="3">
        <v>83595.289999999994</v>
      </c>
      <c r="G235" s="3">
        <f>G265+G272</f>
        <v>6498.8</v>
      </c>
      <c r="H235" s="3">
        <v>1723.2</v>
      </c>
      <c r="I235" s="3">
        <v>1732.4</v>
      </c>
      <c r="J235" s="3">
        <v>0</v>
      </c>
      <c r="K235" s="3" t="s">
        <v>5</v>
      </c>
    </row>
    <row r="236" spans="1:11" ht="15.6">
      <c r="A236" s="9">
        <v>225</v>
      </c>
      <c r="B236" s="2" t="s">
        <v>8</v>
      </c>
      <c r="C236" s="3">
        <f t="shared" si="21"/>
        <v>728277.44</v>
      </c>
      <c r="D236" s="3">
        <v>116234.2</v>
      </c>
      <c r="E236" s="3">
        <v>123625.78</v>
      </c>
      <c r="F236" s="3">
        <v>151649.07999999999</v>
      </c>
      <c r="G236" s="3">
        <f>G244+G246+G259+G261+G263+G267+G270+G273</f>
        <v>135734.44</v>
      </c>
      <c r="H236" s="3">
        <v>81319.210000000006</v>
      </c>
      <c r="I236" s="3">
        <v>51434.73</v>
      </c>
      <c r="J236" s="3">
        <v>68280</v>
      </c>
      <c r="K236" s="3" t="s">
        <v>5</v>
      </c>
    </row>
    <row r="237" spans="1:11" ht="31.2">
      <c r="A237" s="9">
        <v>226</v>
      </c>
      <c r="B237" s="2" t="s">
        <v>145</v>
      </c>
      <c r="C237" s="3">
        <f t="shared" si="21"/>
        <v>240</v>
      </c>
      <c r="D237" s="3"/>
      <c r="E237" s="3"/>
      <c r="F237" s="3"/>
      <c r="G237" s="3">
        <f>G274</f>
        <v>240</v>
      </c>
      <c r="H237" s="3"/>
      <c r="I237" s="3"/>
      <c r="J237" s="3"/>
      <c r="K237" s="3"/>
    </row>
    <row r="238" spans="1:11" ht="46.8">
      <c r="A238" s="9">
        <v>227</v>
      </c>
      <c r="B238" s="2" t="s">
        <v>195</v>
      </c>
      <c r="C238" s="3">
        <f t="shared" si="21"/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 t="s">
        <v>92</v>
      </c>
    </row>
    <row r="239" spans="1:11" ht="15.6">
      <c r="A239" s="9">
        <v>228</v>
      </c>
      <c r="B239" s="2" t="s">
        <v>20</v>
      </c>
      <c r="C239" s="3">
        <f t="shared" si="21"/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/>
    </row>
    <row r="240" spans="1:11" ht="15.6">
      <c r="A240" s="9">
        <v>229</v>
      </c>
      <c r="B240" s="2" t="s">
        <v>19</v>
      </c>
      <c r="C240" s="3">
        <f t="shared" si="21"/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/>
    </row>
    <row r="241" spans="1:11" ht="78">
      <c r="A241" s="9">
        <v>230</v>
      </c>
      <c r="B241" s="2" t="s">
        <v>196</v>
      </c>
      <c r="C241" s="3">
        <f t="shared" si="21"/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 t="s">
        <v>92</v>
      </c>
    </row>
    <row r="242" spans="1:11" ht="15.6">
      <c r="A242" s="9">
        <v>231</v>
      </c>
      <c r="B242" s="2" t="s">
        <v>20</v>
      </c>
      <c r="C242" s="3">
        <f t="shared" si="21"/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/>
    </row>
    <row r="243" spans="1:11" ht="63" customHeight="1">
      <c r="A243" s="9">
        <v>232</v>
      </c>
      <c r="B243" s="2" t="s">
        <v>197</v>
      </c>
      <c r="C243" s="3">
        <f t="shared" si="21"/>
        <v>19241.62</v>
      </c>
      <c r="D243" s="3">
        <v>1957.01</v>
      </c>
      <c r="E243" s="3">
        <v>1693.9</v>
      </c>
      <c r="F243" s="3">
        <v>1549</v>
      </c>
      <c r="G243" s="3">
        <f>G244</f>
        <v>391.71</v>
      </c>
      <c r="H243" s="3">
        <v>0</v>
      </c>
      <c r="I243" s="3">
        <v>0</v>
      </c>
      <c r="J243" s="3">
        <v>13650</v>
      </c>
      <c r="K243" s="3" t="s">
        <v>92</v>
      </c>
    </row>
    <row r="244" spans="1:11" ht="15.6">
      <c r="A244" s="9">
        <v>233</v>
      </c>
      <c r="B244" s="2" t="s">
        <v>8</v>
      </c>
      <c r="C244" s="3">
        <f t="shared" si="21"/>
        <v>19241.62</v>
      </c>
      <c r="D244" s="3">
        <v>1957.01</v>
      </c>
      <c r="E244" s="3">
        <v>1693.9</v>
      </c>
      <c r="F244" s="3">
        <v>1549</v>
      </c>
      <c r="G244" s="3">
        <v>391.71</v>
      </c>
      <c r="H244" s="3">
        <v>0</v>
      </c>
      <c r="I244" s="3">
        <v>0</v>
      </c>
      <c r="J244" s="3">
        <v>13650</v>
      </c>
      <c r="K244" s="11"/>
    </row>
    <row r="245" spans="1:11" ht="46.5" customHeight="1">
      <c r="A245" s="9">
        <v>234</v>
      </c>
      <c r="B245" s="2" t="s">
        <v>198</v>
      </c>
      <c r="C245" s="3">
        <f t="shared" si="21"/>
        <v>333563.01999999996</v>
      </c>
      <c r="D245" s="3">
        <v>53811.22</v>
      </c>
      <c r="E245" s="3">
        <v>59009.49</v>
      </c>
      <c r="F245" s="3">
        <v>82913.119999999995</v>
      </c>
      <c r="G245" s="3">
        <f>G246</f>
        <v>55735.93</v>
      </c>
      <c r="H245" s="3">
        <v>30498.9</v>
      </c>
      <c r="I245" s="3">
        <v>21279.360000000001</v>
      </c>
      <c r="J245" s="3">
        <v>30315</v>
      </c>
      <c r="K245" s="3" t="s">
        <v>93</v>
      </c>
    </row>
    <row r="246" spans="1:11" ht="15.6">
      <c r="A246" s="9">
        <v>235</v>
      </c>
      <c r="B246" s="2" t="s">
        <v>8</v>
      </c>
      <c r="C246" s="3">
        <f t="shared" si="21"/>
        <v>333563.01999999996</v>
      </c>
      <c r="D246" s="3">
        <v>53811.22</v>
      </c>
      <c r="E246" s="3">
        <v>59009.49</v>
      </c>
      <c r="F246" s="3">
        <v>82913.119999999995</v>
      </c>
      <c r="G246" s="3">
        <v>55735.93</v>
      </c>
      <c r="H246" s="3">
        <v>30498.9</v>
      </c>
      <c r="I246" s="3">
        <v>21279.360000000001</v>
      </c>
      <c r="J246" s="3">
        <v>30315</v>
      </c>
      <c r="K246" s="3"/>
    </row>
    <row r="247" spans="1:11" ht="78">
      <c r="A247" s="9">
        <v>236</v>
      </c>
      <c r="B247" s="2" t="s">
        <v>199</v>
      </c>
      <c r="C247" s="3">
        <f t="shared" si="21"/>
        <v>120353.49</v>
      </c>
      <c r="D247" s="3">
        <v>38469.800000000003</v>
      </c>
      <c r="E247" s="3">
        <v>0</v>
      </c>
      <c r="F247" s="3">
        <v>81883.69</v>
      </c>
      <c r="G247" s="3">
        <v>0</v>
      </c>
      <c r="H247" s="3">
        <v>0</v>
      </c>
      <c r="I247" s="3">
        <v>0</v>
      </c>
      <c r="J247" s="3">
        <v>0</v>
      </c>
      <c r="K247" s="3" t="s">
        <v>93</v>
      </c>
    </row>
    <row r="248" spans="1:11" ht="15.6">
      <c r="A248" s="9">
        <v>237</v>
      </c>
      <c r="B248" s="2" t="s">
        <v>20</v>
      </c>
      <c r="C248" s="3">
        <f t="shared" si="21"/>
        <v>115469.8</v>
      </c>
      <c r="D248" s="3">
        <v>38469.800000000003</v>
      </c>
      <c r="E248" s="3">
        <v>0</v>
      </c>
      <c r="F248" s="3">
        <v>77000</v>
      </c>
      <c r="G248" s="3">
        <v>0</v>
      </c>
      <c r="H248" s="3">
        <v>0</v>
      </c>
      <c r="I248" s="3">
        <v>0</v>
      </c>
      <c r="J248" s="3">
        <v>0</v>
      </c>
      <c r="K248" s="3"/>
    </row>
    <row r="249" spans="1:11" ht="15.6">
      <c r="A249" s="9">
        <v>238</v>
      </c>
      <c r="B249" s="2" t="s">
        <v>19</v>
      </c>
      <c r="C249" s="3">
        <f t="shared" si="21"/>
        <v>4883.6899999999996</v>
      </c>
      <c r="D249" s="3">
        <v>0</v>
      </c>
      <c r="E249" s="3">
        <v>0</v>
      </c>
      <c r="F249" s="3">
        <v>4883.6899999999996</v>
      </c>
      <c r="G249" s="3">
        <v>0</v>
      </c>
      <c r="H249" s="3">
        <v>0</v>
      </c>
      <c r="I249" s="3">
        <v>0</v>
      </c>
      <c r="J249" s="3">
        <v>0</v>
      </c>
      <c r="K249" s="3"/>
    </row>
    <row r="250" spans="1:11" ht="93.6">
      <c r="A250" s="9">
        <v>239</v>
      </c>
      <c r="B250" s="2" t="s">
        <v>200</v>
      </c>
      <c r="C250" s="3">
        <f t="shared" si="21"/>
        <v>9794.2900000000009</v>
      </c>
      <c r="D250" s="3">
        <v>2512.42</v>
      </c>
      <c r="E250" s="3">
        <v>2581.87</v>
      </c>
      <c r="F250" s="3">
        <v>0</v>
      </c>
      <c r="G250" s="3">
        <f>G251</f>
        <v>0</v>
      </c>
      <c r="H250" s="3">
        <v>2350</v>
      </c>
      <c r="I250" s="3">
        <v>2350</v>
      </c>
      <c r="J250" s="3">
        <v>0</v>
      </c>
      <c r="K250" s="3" t="s">
        <v>94</v>
      </c>
    </row>
    <row r="251" spans="1:11" ht="15.6">
      <c r="A251" s="9">
        <v>240</v>
      </c>
      <c r="B251" s="2" t="s">
        <v>8</v>
      </c>
      <c r="C251" s="3">
        <f t="shared" si="21"/>
        <v>9794.2900000000009</v>
      </c>
      <c r="D251" s="3">
        <v>2512.42</v>
      </c>
      <c r="E251" s="3">
        <v>2581.87</v>
      </c>
      <c r="F251" s="3">
        <v>0</v>
      </c>
      <c r="G251" s="3">
        <v>0</v>
      </c>
      <c r="H251" s="3">
        <v>2350</v>
      </c>
      <c r="I251" s="3">
        <v>2350</v>
      </c>
      <c r="J251" s="3">
        <v>0</v>
      </c>
      <c r="K251" s="3"/>
    </row>
    <row r="252" spans="1:11" ht="15.6">
      <c r="A252" s="9">
        <v>241</v>
      </c>
      <c r="B252" s="2" t="s">
        <v>20</v>
      </c>
      <c r="C252" s="3">
        <f t="shared" si="21"/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/>
    </row>
    <row r="253" spans="1:11" ht="132" customHeight="1">
      <c r="A253" s="9">
        <v>242</v>
      </c>
      <c r="B253" s="2" t="s">
        <v>95</v>
      </c>
      <c r="C253" s="3">
        <f t="shared" si="21"/>
        <v>5094.3</v>
      </c>
      <c r="D253" s="3">
        <v>2512.4</v>
      </c>
      <c r="E253" s="3">
        <v>2581.9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 t="s">
        <v>94</v>
      </c>
    </row>
    <row r="254" spans="1:11" ht="15.6">
      <c r="A254" s="9">
        <v>243</v>
      </c>
      <c r="B254" s="2" t="s">
        <v>42</v>
      </c>
      <c r="C254" s="3">
        <f t="shared" si="21"/>
        <v>5094.3</v>
      </c>
      <c r="D254" s="3">
        <v>2512.4</v>
      </c>
      <c r="E254" s="3">
        <v>2581.9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/>
    </row>
    <row r="255" spans="1:11" ht="48" customHeight="1">
      <c r="A255" s="9">
        <v>244</v>
      </c>
      <c r="B255" s="2" t="s">
        <v>201</v>
      </c>
      <c r="C255" s="3">
        <f t="shared" si="21"/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 t="s">
        <v>93</v>
      </c>
    </row>
    <row r="256" spans="1:11" ht="15.6">
      <c r="A256" s="9">
        <v>245</v>
      </c>
      <c r="B256" s="2" t="s">
        <v>20</v>
      </c>
      <c r="C256" s="3">
        <f t="shared" si="21"/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/>
    </row>
    <row r="257" spans="1:11" ht="15.6">
      <c r="A257" s="9">
        <v>246</v>
      </c>
      <c r="B257" s="2" t="s">
        <v>19</v>
      </c>
      <c r="C257" s="3">
        <f t="shared" si="21"/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/>
    </row>
    <row r="258" spans="1:11" ht="63.75" customHeight="1">
      <c r="A258" s="9">
        <v>247</v>
      </c>
      <c r="B258" s="2" t="s">
        <v>147</v>
      </c>
      <c r="C258" s="3">
        <f t="shared" si="21"/>
        <v>123740.66</v>
      </c>
      <c r="D258" s="3">
        <v>27870.2</v>
      </c>
      <c r="E258" s="3">
        <v>26615.79</v>
      </c>
      <c r="F258" s="3">
        <v>25262.33</v>
      </c>
      <c r="G258" s="3">
        <f>G259</f>
        <v>26217.200000000001</v>
      </c>
      <c r="H258" s="3">
        <v>14585.14</v>
      </c>
      <c r="I258" s="3">
        <v>0</v>
      </c>
      <c r="J258" s="3">
        <v>3190</v>
      </c>
      <c r="K258" s="3" t="s">
        <v>96</v>
      </c>
    </row>
    <row r="259" spans="1:11" ht="15.6">
      <c r="A259" s="9">
        <v>248</v>
      </c>
      <c r="B259" s="2" t="s">
        <v>8</v>
      </c>
      <c r="C259" s="3">
        <f>SUM(D259:J259)</f>
        <v>123740.66</v>
      </c>
      <c r="D259" s="3">
        <v>27870.2</v>
      </c>
      <c r="E259" s="3">
        <v>26615.79</v>
      </c>
      <c r="F259" s="3">
        <v>25262.33</v>
      </c>
      <c r="G259" s="3">
        <v>26217.200000000001</v>
      </c>
      <c r="H259" s="3">
        <v>14585.14</v>
      </c>
      <c r="I259" s="3">
        <v>0</v>
      </c>
      <c r="J259" s="3">
        <v>3190</v>
      </c>
      <c r="K259" s="3"/>
    </row>
    <row r="260" spans="1:11" ht="46.8">
      <c r="A260" s="9">
        <v>249</v>
      </c>
      <c r="B260" s="2" t="s">
        <v>202</v>
      </c>
      <c r="C260" s="3">
        <f t="shared" ref="C260:C274" si="22">SUM(D260:J260)</f>
        <v>71040.790000000008</v>
      </c>
      <c r="D260" s="3">
        <v>8377.58</v>
      </c>
      <c r="E260" s="3">
        <v>9832.2800000000007</v>
      </c>
      <c r="F260" s="3">
        <v>15241.46</v>
      </c>
      <c r="G260" s="3">
        <f>G261</f>
        <v>20633.14</v>
      </c>
      <c r="H260" s="3">
        <v>8483.57</v>
      </c>
      <c r="I260" s="3">
        <v>2689.76</v>
      </c>
      <c r="J260" s="3">
        <v>5783</v>
      </c>
      <c r="K260" s="3" t="s">
        <v>97</v>
      </c>
    </row>
    <row r="261" spans="1:11" ht="15.6">
      <c r="A261" s="9">
        <v>250</v>
      </c>
      <c r="B261" s="2" t="s">
        <v>8</v>
      </c>
      <c r="C261" s="3">
        <f t="shared" si="22"/>
        <v>71040.790000000008</v>
      </c>
      <c r="D261" s="3">
        <v>8377.58</v>
      </c>
      <c r="E261" s="3">
        <v>9832.2800000000007</v>
      </c>
      <c r="F261" s="3">
        <v>15241.46</v>
      </c>
      <c r="G261" s="3">
        <v>20633.14</v>
      </c>
      <c r="H261" s="3">
        <v>8483.57</v>
      </c>
      <c r="I261" s="3">
        <v>2689.76</v>
      </c>
      <c r="J261" s="3">
        <v>5783</v>
      </c>
      <c r="K261" s="11"/>
    </row>
    <row r="262" spans="1:11" ht="62.4">
      <c r="A262" s="9">
        <v>251</v>
      </c>
      <c r="B262" s="2" t="s">
        <v>203</v>
      </c>
      <c r="C262" s="3">
        <f t="shared" si="22"/>
        <v>165980.56</v>
      </c>
      <c r="D262" s="3">
        <v>21705.77</v>
      </c>
      <c r="E262" s="3">
        <v>23892.45</v>
      </c>
      <c r="F262" s="3">
        <v>26683.17</v>
      </c>
      <c r="G262" s="3">
        <f>G263</f>
        <v>27839.96</v>
      </c>
      <c r="H262" s="3">
        <v>25401.599999999999</v>
      </c>
      <c r="I262" s="3">
        <v>25115.61</v>
      </c>
      <c r="J262" s="3">
        <v>15342</v>
      </c>
      <c r="K262" s="3" t="s">
        <v>98</v>
      </c>
    </row>
    <row r="263" spans="1:11" ht="15.6">
      <c r="A263" s="9">
        <v>252</v>
      </c>
      <c r="B263" s="2" t="s">
        <v>8</v>
      </c>
      <c r="C263" s="3">
        <f t="shared" si="22"/>
        <v>165980.56</v>
      </c>
      <c r="D263" s="3">
        <v>21705.77</v>
      </c>
      <c r="E263" s="3">
        <v>23892.45</v>
      </c>
      <c r="F263" s="3">
        <v>26683.17</v>
      </c>
      <c r="G263" s="3">
        <v>27839.96</v>
      </c>
      <c r="H263" s="3">
        <v>25401.599999999999</v>
      </c>
      <c r="I263" s="3">
        <v>25115.61</v>
      </c>
      <c r="J263" s="3">
        <v>15342</v>
      </c>
      <c r="K263" s="3"/>
    </row>
    <row r="264" spans="1:11" ht="95.25" customHeight="1">
      <c r="A264" s="9">
        <v>253</v>
      </c>
      <c r="B264" s="2" t="s">
        <v>99</v>
      </c>
      <c r="C264" s="3">
        <f t="shared" si="22"/>
        <v>7478.4</v>
      </c>
      <c r="D264" s="3">
        <v>0</v>
      </c>
      <c r="E264" s="3">
        <v>594.9</v>
      </c>
      <c r="F264" s="3">
        <v>1711.6</v>
      </c>
      <c r="G264" s="3">
        <v>1716.3</v>
      </c>
      <c r="H264" s="3">
        <v>1723.2</v>
      </c>
      <c r="I264" s="3">
        <v>1732.4</v>
      </c>
      <c r="J264" s="3">
        <v>0</v>
      </c>
      <c r="K264" s="3" t="s">
        <v>100</v>
      </c>
    </row>
    <row r="265" spans="1:11" ht="15.6">
      <c r="A265" s="9">
        <v>254</v>
      </c>
      <c r="B265" s="2" t="s">
        <v>42</v>
      </c>
      <c r="C265" s="3">
        <f t="shared" si="22"/>
        <v>7478.4</v>
      </c>
      <c r="D265" s="3">
        <v>0</v>
      </c>
      <c r="E265" s="3">
        <v>594.9</v>
      </c>
      <c r="F265" s="3">
        <v>1711.6</v>
      </c>
      <c r="G265" s="3">
        <v>1716.3</v>
      </c>
      <c r="H265" s="3">
        <v>1723.2</v>
      </c>
      <c r="I265" s="3">
        <v>1732.4</v>
      </c>
      <c r="J265" s="3">
        <v>0</v>
      </c>
      <c r="K265" s="3"/>
    </row>
    <row r="266" spans="1:11" ht="46.8">
      <c r="A266" s="9">
        <v>255</v>
      </c>
      <c r="B266" s="14" t="s">
        <v>101</v>
      </c>
      <c r="C266" s="3">
        <f t="shared" si="22"/>
        <v>90</v>
      </c>
      <c r="D266" s="3">
        <v>0</v>
      </c>
      <c r="E266" s="3">
        <v>0</v>
      </c>
      <c r="F266" s="3">
        <v>0</v>
      </c>
      <c r="G266" s="3">
        <f>G267</f>
        <v>90</v>
      </c>
      <c r="H266" s="3">
        <v>0</v>
      </c>
      <c r="I266" s="3">
        <v>0</v>
      </c>
      <c r="J266" s="3">
        <v>0</v>
      </c>
      <c r="K266" s="3" t="s">
        <v>102</v>
      </c>
    </row>
    <row r="267" spans="1:11" ht="15.6">
      <c r="A267" s="9">
        <v>256</v>
      </c>
      <c r="B267" s="14" t="s">
        <v>19</v>
      </c>
      <c r="C267" s="3">
        <f t="shared" si="22"/>
        <v>90</v>
      </c>
      <c r="D267" s="3">
        <v>0</v>
      </c>
      <c r="E267" s="3">
        <v>0</v>
      </c>
      <c r="F267" s="3">
        <v>0</v>
      </c>
      <c r="G267" s="3">
        <v>90</v>
      </c>
      <c r="H267" s="3">
        <v>0</v>
      </c>
      <c r="I267" s="3">
        <v>0</v>
      </c>
      <c r="J267" s="3">
        <v>0</v>
      </c>
      <c r="K267" s="3"/>
    </row>
    <row r="268" spans="1:11" ht="65.25" customHeight="1">
      <c r="A268" s="9">
        <v>257</v>
      </c>
      <c r="B268" s="2" t="s">
        <v>103</v>
      </c>
      <c r="C268" s="3">
        <f t="shared" si="22"/>
        <v>44</v>
      </c>
      <c r="D268" s="3">
        <v>0</v>
      </c>
      <c r="E268" s="3">
        <v>0</v>
      </c>
      <c r="F268" s="3">
        <v>0</v>
      </c>
      <c r="G268" s="3">
        <f>G270</f>
        <v>44</v>
      </c>
      <c r="H268" s="3">
        <v>0</v>
      </c>
      <c r="I268" s="3">
        <v>0</v>
      </c>
      <c r="J268" s="3">
        <v>0</v>
      </c>
      <c r="K268" s="3" t="s">
        <v>104</v>
      </c>
    </row>
    <row r="269" spans="1:11" ht="15.6">
      <c r="A269" s="9">
        <v>258</v>
      </c>
      <c r="B269" s="2" t="s">
        <v>42</v>
      </c>
      <c r="C269" s="3">
        <f t="shared" si="22"/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/>
    </row>
    <row r="270" spans="1:11" ht="15.6">
      <c r="A270" s="9">
        <v>259</v>
      </c>
      <c r="B270" s="2" t="s">
        <v>19</v>
      </c>
      <c r="C270" s="3">
        <f t="shared" si="22"/>
        <v>44</v>
      </c>
      <c r="D270" s="3">
        <v>0</v>
      </c>
      <c r="E270" s="3">
        <v>0</v>
      </c>
      <c r="F270" s="3">
        <v>0</v>
      </c>
      <c r="G270" s="3">
        <v>44</v>
      </c>
      <c r="H270" s="3">
        <v>0</v>
      </c>
      <c r="I270" s="3">
        <v>0</v>
      </c>
      <c r="J270" s="3">
        <v>0</v>
      </c>
      <c r="K270" s="3"/>
    </row>
    <row r="271" spans="1:11" ht="62.4">
      <c r="A271" s="9">
        <v>260</v>
      </c>
      <c r="B271" s="2" t="s">
        <v>144</v>
      </c>
      <c r="C271" s="3">
        <f t="shared" si="22"/>
        <v>9805</v>
      </c>
      <c r="D271" s="3"/>
      <c r="E271" s="3"/>
      <c r="F271" s="3"/>
      <c r="G271" s="3">
        <f>G272+G273+G274</f>
        <v>9805</v>
      </c>
      <c r="H271" s="3"/>
      <c r="I271" s="3"/>
      <c r="J271" s="3"/>
      <c r="K271" s="3"/>
    </row>
    <row r="272" spans="1:11" ht="15.6">
      <c r="A272" s="9">
        <v>261</v>
      </c>
      <c r="B272" s="2" t="s">
        <v>42</v>
      </c>
      <c r="C272" s="3">
        <f t="shared" si="22"/>
        <v>4782.5</v>
      </c>
      <c r="D272" s="3"/>
      <c r="E272" s="3"/>
      <c r="F272" s="3"/>
      <c r="G272" s="3">
        <v>4782.5</v>
      </c>
      <c r="H272" s="3"/>
      <c r="I272" s="3"/>
      <c r="J272" s="3"/>
      <c r="K272" s="3"/>
    </row>
    <row r="273" spans="1:11" ht="15.6">
      <c r="A273" s="9">
        <v>262</v>
      </c>
      <c r="B273" s="2" t="s">
        <v>19</v>
      </c>
      <c r="C273" s="3">
        <f t="shared" si="22"/>
        <v>4782.5</v>
      </c>
      <c r="D273" s="3"/>
      <c r="E273" s="3"/>
      <c r="F273" s="3"/>
      <c r="G273" s="3">
        <v>4782.5</v>
      </c>
      <c r="H273" s="3"/>
      <c r="I273" s="3"/>
      <c r="J273" s="3"/>
      <c r="K273" s="3"/>
    </row>
    <row r="274" spans="1:11" ht="31.2">
      <c r="A274" s="9">
        <v>263</v>
      </c>
      <c r="B274" s="2" t="s">
        <v>145</v>
      </c>
      <c r="C274" s="3">
        <f t="shared" si="22"/>
        <v>240</v>
      </c>
      <c r="D274" s="3"/>
      <c r="E274" s="3"/>
      <c r="F274" s="3"/>
      <c r="G274" s="3">
        <v>240</v>
      </c>
      <c r="H274" s="3"/>
      <c r="I274" s="3"/>
      <c r="J274" s="3"/>
      <c r="K274" s="3"/>
    </row>
    <row r="275" spans="1:11" ht="32.25" customHeight="1">
      <c r="A275" s="9">
        <v>264</v>
      </c>
      <c r="B275" s="20" t="s">
        <v>105</v>
      </c>
      <c r="C275" s="21"/>
      <c r="D275" s="21"/>
      <c r="E275" s="21"/>
      <c r="F275" s="21"/>
      <c r="G275" s="21"/>
      <c r="H275" s="21"/>
      <c r="I275" s="21"/>
      <c r="J275" s="22"/>
      <c r="K275" s="8"/>
    </row>
    <row r="276" spans="1:11" ht="18" customHeight="1">
      <c r="A276" s="9">
        <v>265</v>
      </c>
      <c r="B276" s="2" t="s">
        <v>48</v>
      </c>
      <c r="C276" s="3">
        <f t="shared" ref="C276:C278" si="23">SUM(D276:J276)</f>
        <v>531571.723</v>
      </c>
      <c r="D276" s="3">
        <v>71108.11</v>
      </c>
      <c r="E276" s="3">
        <v>73931.23</v>
      </c>
      <c r="F276" s="3">
        <v>82834.98</v>
      </c>
      <c r="G276" s="3">
        <f>G277+G278</f>
        <v>88335.683000000005</v>
      </c>
      <c r="H276" s="3">
        <v>75337.960000000006</v>
      </c>
      <c r="I276" s="3">
        <v>75264.56</v>
      </c>
      <c r="J276" s="3">
        <v>64759.199999999997</v>
      </c>
      <c r="K276" s="3" t="s">
        <v>5</v>
      </c>
    </row>
    <row r="277" spans="1:11" ht="15.6">
      <c r="A277" s="9">
        <v>266</v>
      </c>
      <c r="B277" s="2" t="s">
        <v>7</v>
      </c>
      <c r="C277" s="3">
        <f t="shared" si="23"/>
        <v>1933</v>
      </c>
      <c r="D277" s="3">
        <v>285</v>
      </c>
      <c r="E277" s="3">
        <v>303</v>
      </c>
      <c r="F277" s="3">
        <v>325</v>
      </c>
      <c r="G277" s="3">
        <f>G281</f>
        <v>338</v>
      </c>
      <c r="H277" s="3">
        <v>341</v>
      </c>
      <c r="I277" s="3">
        <v>341</v>
      </c>
      <c r="J277" s="3">
        <v>0</v>
      </c>
      <c r="K277" s="3" t="s">
        <v>5</v>
      </c>
    </row>
    <row r="278" spans="1:11" ht="15.6">
      <c r="A278" s="9">
        <v>267</v>
      </c>
      <c r="B278" s="2" t="s">
        <v>8</v>
      </c>
      <c r="C278" s="3">
        <f t="shared" si="23"/>
        <v>529638.723</v>
      </c>
      <c r="D278" s="3">
        <v>70823.11</v>
      </c>
      <c r="E278" s="3">
        <v>73628.23</v>
      </c>
      <c r="F278" s="3">
        <v>82509.98</v>
      </c>
      <c r="G278" s="3">
        <f>G282</f>
        <v>87997.683000000005</v>
      </c>
      <c r="H278" s="3">
        <v>74996.960000000006</v>
      </c>
      <c r="I278" s="3">
        <v>74923.56</v>
      </c>
      <c r="J278" s="3">
        <v>64759.199999999997</v>
      </c>
      <c r="K278" s="3" t="s">
        <v>5</v>
      </c>
    </row>
    <row r="279" spans="1:11" ht="15.6">
      <c r="A279" s="9">
        <v>268</v>
      </c>
      <c r="B279" s="20" t="s">
        <v>14</v>
      </c>
      <c r="C279" s="21"/>
      <c r="D279" s="21"/>
      <c r="E279" s="21"/>
      <c r="F279" s="21"/>
      <c r="G279" s="21"/>
      <c r="H279" s="21"/>
      <c r="I279" s="21"/>
      <c r="J279" s="22"/>
      <c r="K279" s="8"/>
    </row>
    <row r="280" spans="1:11" ht="31.2">
      <c r="A280" s="9">
        <v>269</v>
      </c>
      <c r="B280" s="2" t="s">
        <v>71</v>
      </c>
      <c r="C280" s="3">
        <f t="shared" ref="C280:C292" si="24">SUM(D280:J280)</f>
        <v>531571.723</v>
      </c>
      <c r="D280" s="3">
        <v>71108.11</v>
      </c>
      <c r="E280" s="3">
        <v>73931.23</v>
      </c>
      <c r="F280" s="3">
        <v>82834.98</v>
      </c>
      <c r="G280" s="3">
        <f>SUM(G281:G282)</f>
        <v>88335.683000000005</v>
      </c>
      <c r="H280" s="3">
        <v>75337.960000000006</v>
      </c>
      <c r="I280" s="3">
        <v>75264.56</v>
      </c>
      <c r="J280" s="3">
        <v>64759.199999999997</v>
      </c>
      <c r="K280" s="3" t="s">
        <v>5</v>
      </c>
    </row>
    <row r="281" spans="1:11" ht="15.6">
      <c r="A281" s="9">
        <v>270</v>
      </c>
      <c r="B281" s="2" t="s">
        <v>7</v>
      </c>
      <c r="C281" s="3">
        <f t="shared" si="24"/>
        <v>1933</v>
      </c>
      <c r="D281" s="3">
        <v>285</v>
      </c>
      <c r="E281" s="3">
        <v>303</v>
      </c>
      <c r="F281" s="3">
        <v>325</v>
      </c>
      <c r="G281" s="3">
        <f>G292</f>
        <v>338</v>
      </c>
      <c r="H281" s="3">
        <v>341</v>
      </c>
      <c r="I281" s="3">
        <v>341</v>
      </c>
      <c r="J281" s="3">
        <v>0</v>
      </c>
      <c r="K281" s="3" t="s">
        <v>5</v>
      </c>
    </row>
    <row r="282" spans="1:11" ht="15.6">
      <c r="A282" s="9">
        <v>271</v>
      </c>
      <c r="B282" s="2" t="s">
        <v>8</v>
      </c>
      <c r="C282" s="3">
        <f t="shared" si="24"/>
        <v>529638.723</v>
      </c>
      <c r="D282" s="3">
        <v>70823.11</v>
      </c>
      <c r="E282" s="3">
        <v>73628.23</v>
      </c>
      <c r="F282" s="3">
        <v>82509.98</v>
      </c>
      <c r="G282" s="3">
        <f>G284+G286+G288+G290</f>
        <v>87997.683000000005</v>
      </c>
      <c r="H282" s="3">
        <v>74996.960000000006</v>
      </c>
      <c r="I282" s="3">
        <v>74923.56</v>
      </c>
      <c r="J282" s="3">
        <v>64759.199999999997</v>
      </c>
      <c r="K282" s="3"/>
    </row>
    <row r="283" spans="1:11" ht="31.2">
      <c r="A283" s="9">
        <v>272</v>
      </c>
      <c r="B283" s="2" t="s">
        <v>204</v>
      </c>
      <c r="C283" s="3">
        <f t="shared" si="24"/>
        <v>9852.68</v>
      </c>
      <c r="D283" s="3">
        <v>1328.2</v>
      </c>
      <c r="E283" s="3">
        <v>1444.12</v>
      </c>
      <c r="F283" s="3">
        <v>1322.47</v>
      </c>
      <c r="G283" s="3">
        <f>G284</f>
        <v>1465.07</v>
      </c>
      <c r="H283" s="3">
        <v>1482.31</v>
      </c>
      <c r="I283" s="3">
        <v>1482.31</v>
      </c>
      <c r="J283" s="3">
        <v>1328.2</v>
      </c>
      <c r="K283" s="3" t="s">
        <v>106</v>
      </c>
    </row>
    <row r="284" spans="1:11" ht="15.6">
      <c r="A284" s="9">
        <v>273</v>
      </c>
      <c r="B284" s="2" t="s">
        <v>8</v>
      </c>
      <c r="C284" s="3">
        <f t="shared" si="24"/>
        <v>9852.68</v>
      </c>
      <c r="D284" s="3">
        <v>1328.2</v>
      </c>
      <c r="E284" s="3">
        <v>1444.12</v>
      </c>
      <c r="F284" s="3">
        <v>1322.47</v>
      </c>
      <c r="G284" s="3">
        <v>1465.07</v>
      </c>
      <c r="H284" s="3">
        <v>1482.31</v>
      </c>
      <c r="I284" s="3">
        <v>1482.31</v>
      </c>
      <c r="J284" s="3">
        <v>1328.2</v>
      </c>
      <c r="K284" s="3"/>
    </row>
    <row r="285" spans="1:11" ht="46.8">
      <c r="A285" s="9">
        <v>274</v>
      </c>
      <c r="B285" s="2" t="s">
        <v>205</v>
      </c>
      <c r="C285" s="3">
        <f t="shared" si="24"/>
        <v>303307.02</v>
      </c>
      <c r="D285" s="3">
        <v>39344.589999999997</v>
      </c>
      <c r="E285" s="3">
        <v>41576.21</v>
      </c>
      <c r="F285" s="3">
        <v>46143.41</v>
      </c>
      <c r="G285" s="3">
        <f>G286</f>
        <v>47955.05</v>
      </c>
      <c r="H285" s="3">
        <v>46363.98</v>
      </c>
      <c r="I285" s="3">
        <v>46363.98</v>
      </c>
      <c r="J285" s="3">
        <v>35559.800000000003</v>
      </c>
      <c r="K285" s="3" t="s">
        <v>106</v>
      </c>
    </row>
    <row r="286" spans="1:11" ht="15.6">
      <c r="A286" s="9">
        <v>275</v>
      </c>
      <c r="B286" s="2" t="s">
        <v>8</v>
      </c>
      <c r="C286" s="3">
        <f t="shared" si="24"/>
        <v>303307.02</v>
      </c>
      <c r="D286" s="3">
        <v>39344.589999999997</v>
      </c>
      <c r="E286" s="3">
        <v>41576.21</v>
      </c>
      <c r="F286" s="3">
        <v>46143.41</v>
      </c>
      <c r="G286" s="3">
        <v>47955.05</v>
      </c>
      <c r="H286" s="3">
        <v>46363.98</v>
      </c>
      <c r="I286" s="3">
        <v>46363.98</v>
      </c>
      <c r="J286" s="3">
        <v>35559.800000000003</v>
      </c>
      <c r="K286" s="3"/>
    </row>
    <row r="287" spans="1:11" ht="82.5" customHeight="1">
      <c r="A287" s="9">
        <v>276</v>
      </c>
      <c r="B287" s="2" t="s">
        <v>206</v>
      </c>
      <c r="C287" s="3">
        <f t="shared" si="24"/>
        <v>213120.04999999996</v>
      </c>
      <c r="D287" s="3">
        <v>29689.95</v>
      </c>
      <c r="E287" s="3">
        <v>30069</v>
      </c>
      <c r="F287" s="3">
        <v>34544.1</v>
      </c>
      <c r="G287" s="3">
        <f>G288</f>
        <v>38067.86</v>
      </c>
      <c r="H287" s="3">
        <v>26800.67</v>
      </c>
      <c r="I287" s="3">
        <v>26727.27</v>
      </c>
      <c r="J287" s="3">
        <v>27221.200000000001</v>
      </c>
      <c r="K287" s="3" t="s">
        <v>107</v>
      </c>
    </row>
    <row r="288" spans="1:11" ht="15.6">
      <c r="A288" s="9">
        <v>277</v>
      </c>
      <c r="B288" s="2" t="s">
        <v>8</v>
      </c>
      <c r="C288" s="3">
        <f t="shared" si="24"/>
        <v>213120.04999999996</v>
      </c>
      <c r="D288" s="3">
        <v>29689.95</v>
      </c>
      <c r="E288" s="3">
        <v>30069</v>
      </c>
      <c r="F288" s="3">
        <v>34544.1</v>
      </c>
      <c r="G288" s="3">
        <v>38067.86</v>
      </c>
      <c r="H288" s="3">
        <v>26800.67</v>
      </c>
      <c r="I288" s="3">
        <v>26727.27</v>
      </c>
      <c r="J288" s="3">
        <v>27221.200000000001</v>
      </c>
      <c r="K288" s="3"/>
    </row>
    <row r="289" spans="1:11" ht="46.8">
      <c r="A289" s="9">
        <v>278</v>
      </c>
      <c r="B289" s="2" t="s">
        <v>207</v>
      </c>
      <c r="C289" s="3">
        <f t="shared" si="24"/>
        <v>3358.973</v>
      </c>
      <c r="D289" s="3">
        <v>460.37</v>
      </c>
      <c r="E289" s="3">
        <v>538.9</v>
      </c>
      <c r="F289" s="3">
        <v>500</v>
      </c>
      <c r="G289" s="3">
        <f>G290</f>
        <v>509.70299999999997</v>
      </c>
      <c r="H289" s="3">
        <v>350</v>
      </c>
      <c r="I289" s="3">
        <v>350</v>
      </c>
      <c r="J289" s="3">
        <v>650</v>
      </c>
      <c r="K289" s="3" t="s">
        <v>108</v>
      </c>
    </row>
    <row r="290" spans="1:11" ht="15.6">
      <c r="A290" s="9">
        <v>279</v>
      </c>
      <c r="B290" s="2" t="s">
        <v>8</v>
      </c>
      <c r="C290" s="3">
        <f t="shared" si="24"/>
        <v>3358.973</v>
      </c>
      <c r="D290" s="3">
        <v>460.37</v>
      </c>
      <c r="E290" s="3">
        <v>538.9</v>
      </c>
      <c r="F290" s="3">
        <v>500</v>
      </c>
      <c r="G290" s="3">
        <v>509.70299999999997</v>
      </c>
      <c r="H290" s="3">
        <v>350</v>
      </c>
      <c r="I290" s="3">
        <v>350</v>
      </c>
      <c r="J290" s="3">
        <v>650</v>
      </c>
      <c r="K290" s="11"/>
    </row>
    <row r="291" spans="1:11" ht="115.5" customHeight="1">
      <c r="A291" s="9">
        <v>280</v>
      </c>
      <c r="B291" s="2" t="s">
        <v>208</v>
      </c>
      <c r="C291" s="3">
        <f t="shared" si="24"/>
        <v>1933</v>
      </c>
      <c r="D291" s="3">
        <v>285</v>
      </c>
      <c r="E291" s="3">
        <v>303</v>
      </c>
      <c r="F291" s="3">
        <v>325</v>
      </c>
      <c r="G291" s="3">
        <f>G292</f>
        <v>338</v>
      </c>
      <c r="H291" s="3">
        <v>341</v>
      </c>
      <c r="I291" s="3">
        <v>341</v>
      </c>
      <c r="J291" s="3">
        <v>0</v>
      </c>
      <c r="K291" s="3" t="s">
        <v>108</v>
      </c>
    </row>
    <row r="292" spans="1:11" ht="15.6">
      <c r="A292" s="9">
        <v>281</v>
      </c>
      <c r="B292" s="2" t="s">
        <v>20</v>
      </c>
      <c r="C292" s="3">
        <f t="shared" si="24"/>
        <v>1933</v>
      </c>
      <c r="D292" s="3">
        <v>285</v>
      </c>
      <c r="E292" s="3">
        <v>303</v>
      </c>
      <c r="F292" s="3">
        <v>325</v>
      </c>
      <c r="G292" s="3">
        <v>338</v>
      </c>
      <c r="H292" s="3">
        <v>341</v>
      </c>
      <c r="I292" s="3">
        <v>341</v>
      </c>
      <c r="J292" s="3">
        <v>0</v>
      </c>
      <c r="K292" s="3"/>
    </row>
    <row r="293" spans="1:11" ht="15.6">
      <c r="A293" s="9">
        <v>282</v>
      </c>
      <c r="B293" s="20" t="s">
        <v>109</v>
      </c>
      <c r="C293" s="21"/>
      <c r="D293" s="21"/>
      <c r="E293" s="21"/>
      <c r="F293" s="21"/>
      <c r="G293" s="21"/>
      <c r="H293" s="21"/>
      <c r="I293" s="21"/>
      <c r="J293" s="22"/>
      <c r="K293" s="8"/>
    </row>
    <row r="294" spans="1:11" ht="20.25" customHeight="1">
      <c r="A294" s="9">
        <v>283</v>
      </c>
      <c r="B294" s="2" t="s">
        <v>48</v>
      </c>
      <c r="C294" s="3">
        <f t="shared" ref="C294:C295" si="25">SUM(D294:J294)</f>
        <v>18144.509999999998</v>
      </c>
      <c r="D294" s="3">
        <v>4.34</v>
      </c>
      <c r="E294" s="3">
        <v>33.270000000000003</v>
      </c>
      <c r="F294" s="3">
        <v>1359</v>
      </c>
      <c r="G294" s="3">
        <f>G295</f>
        <v>327</v>
      </c>
      <c r="H294" s="3">
        <v>100</v>
      </c>
      <c r="I294" s="3">
        <v>100</v>
      </c>
      <c r="J294" s="3">
        <v>16220.9</v>
      </c>
      <c r="K294" s="3" t="s">
        <v>5</v>
      </c>
    </row>
    <row r="295" spans="1:11" ht="15.6">
      <c r="A295" s="9">
        <v>284</v>
      </c>
      <c r="B295" s="2" t="s">
        <v>8</v>
      </c>
      <c r="C295" s="3">
        <f t="shared" si="25"/>
        <v>18144.509999999998</v>
      </c>
      <c r="D295" s="3">
        <v>4.34</v>
      </c>
      <c r="E295" s="3">
        <v>33.270000000000003</v>
      </c>
      <c r="F295" s="3">
        <v>1359</v>
      </c>
      <c r="G295" s="3">
        <f>G298</f>
        <v>327</v>
      </c>
      <c r="H295" s="3">
        <v>100</v>
      </c>
      <c r="I295" s="3">
        <v>100</v>
      </c>
      <c r="J295" s="3">
        <v>16220.9</v>
      </c>
      <c r="K295" s="3" t="s">
        <v>5</v>
      </c>
    </row>
    <row r="296" spans="1:11" ht="15.6">
      <c r="A296" s="9">
        <v>285</v>
      </c>
      <c r="B296" s="20" t="s">
        <v>14</v>
      </c>
      <c r="C296" s="21"/>
      <c r="D296" s="21"/>
      <c r="E296" s="21"/>
      <c r="F296" s="21"/>
      <c r="G296" s="21"/>
      <c r="H296" s="21"/>
      <c r="I296" s="21"/>
      <c r="J296" s="22"/>
      <c r="K296" s="8"/>
    </row>
    <row r="297" spans="1:11" ht="31.2">
      <c r="A297" s="9">
        <v>286</v>
      </c>
      <c r="B297" s="2" t="s">
        <v>71</v>
      </c>
      <c r="C297" s="3">
        <f t="shared" ref="C297:C299" si="26">SUM(D297:J297)</f>
        <v>18144.509999999998</v>
      </c>
      <c r="D297" s="3">
        <v>4.34</v>
      </c>
      <c r="E297" s="3">
        <v>33.270000000000003</v>
      </c>
      <c r="F297" s="3">
        <v>1359</v>
      </c>
      <c r="G297" s="3">
        <f>G298</f>
        <v>327</v>
      </c>
      <c r="H297" s="3">
        <v>100</v>
      </c>
      <c r="I297" s="3">
        <v>100</v>
      </c>
      <c r="J297" s="3">
        <v>16220.9</v>
      </c>
      <c r="K297" s="3" t="s">
        <v>5</v>
      </c>
    </row>
    <row r="298" spans="1:11" ht="15.6">
      <c r="A298" s="9">
        <v>287</v>
      </c>
      <c r="B298" s="2" t="s">
        <v>8</v>
      </c>
      <c r="C298" s="3">
        <f t="shared" si="26"/>
        <v>18144.509999999998</v>
      </c>
      <c r="D298" s="3">
        <v>4.34</v>
      </c>
      <c r="E298" s="3">
        <v>33.270000000000003</v>
      </c>
      <c r="F298" s="3">
        <v>1359</v>
      </c>
      <c r="G298" s="3">
        <f>G300</f>
        <v>327</v>
      </c>
      <c r="H298" s="3">
        <v>100</v>
      </c>
      <c r="I298" s="3">
        <v>100</v>
      </c>
      <c r="J298" s="3">
        <v>16220.9</v>
      </c>
      <c r="K298" s="3" t="s">
        <v>5</v>
      </c>
    </row>
    <row r="299" spans="1:11" ht="129.75" customHeight="1">
      <c r="A299" s="9">
        <v>288</v>
      </c>
      <c r="B299" s="2" t="s">
        <v>209</v>
      </c>
      <c r="C299" s="3">
        <f t="shared" si="26"/>
        <v>18144.509999999998</v>
      </c>
      <c r="D299" s="3">
        <v>4.34</v>
      </c>
      <c r="E299" s="3">
        <v>33.270000000000003</v>
      </c>
      <c r="F299" s="3">
        <v>1359</v>
      </c>
      <c r="G299" s="3">
        <f>G300</f>
        <v>327</v>
      </c>
      <c r="H299" s="3">
        <v>100</v>
      </c>
      <c r="I299" s="3">
        <v>100</v>
      </c>
      <c r="J299" s="3">
        <v>16220.9</v>
      </c>
      <c r="K299" s="3" t="s">
        <v>110</v>
      </c>
    </row>
    <row r="300" spans="1:11" ht="15.6">
      <c r="A300" s="9">
        <v>289</v>
      </c>
      <c r="B300" s="2" t="s">
        <v>8</v>
      </c>
      <c r="C300" s="3">
        <f>SUM(D300:J300)</f>
        <v>18144.509999999998</v>
      </c>
      <c r="D300" s="3">
        <v>4.34</v>
      </c>
      <c r="E300" s="3">
        <v>33.270000000000003</v>
      </c>
      <c r="F300" s="3">
        <v>1359</v>
      </c>
      <c r="G300" s="3">
        <v>327</v>
      </c>
      <c r="H300" s="3">
        <v>100</v>
      </c>
      <c r="I300" s="3">
        <v>100</v>
      </c>
      <c r="J300" s="3">
        <v>16220.9</v>
      </c>
      <c r="K300" s="3"/>
    </row>
    <row r="301" spans="1:11" ht="84" customHeight="1">
      <c r="A301" s="9">
        <v>290</v>
      </c>
      <c r="B301" s="2" t="s">
        <v>210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 t="s">
        <v>110</v>
      </c>
    </row>
    <row r="302" spans="1:11" ht="15.6">
      <c r="A302" s="9">
        <v>291</v>
      </c>
      <c r="B302" s="2" t="s">
        <v>8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/>
    </row>
    <row r="303" spans="1:11" ht="31.2">
      <c r="A303" s="9">
        <v>292</v>
      </c>
      <c r="B303" s="2" t="s">
        <v>211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 t="s">
        <v>111</v>
      </c>
    </row>
    <row r="304" spans="1:11" ht="15.6">
      <c r="A304" s="9">
        <v>293</v>
      </c>
      <c r="B304" s="2" t="s">
        <v>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/>
    </row>
    <row r="305" spans="1:11" ht="98.25" customHeight="1">
      <c r="A305" s="9">
        <v>294</v>
      </c>
      <c r="B305" s="2" t="s">
        <v>212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 t="s">
        <v>112</v>
      </c>
    </row>
    <row r="306" spans="1:11" ht="15.6">
      <c r="A306" s="9">
        <v>295</v>
      </c>
      <c r="B306" s="2" t="s">
        <v>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/>
    </row>
    <row r="307" spans="1:11" ht="15.6">
      <c r="A307" s="9">
        <v>296</v>
      </c>
      <c r="B307" s="20" t="s">
        <v>113</v>
      </c>
      <c r="C307" s="21"/>
      <c r="D307" s="21"/>
      <c r="E307" s="21"/>
      <c r="F307" s="21"/>
      <c r="G307" s="21"/>
      <c r="H307" s="21"/>
      <c r="I307" s="21"/>
      <c r="J307" s="22"/>
      <c r="K307" s="8"/>
    </row>
    <row r="308" spans="1:11" ht="17.25" customHeight="1">
      <c r="A308" s="9">
        <v>297</v>
      </c>
      <c r="B308" s="2" t="s">
        <v>48</v>
      </c>
      <c r="C308" s="3">
        <f t="shared" ref="C308:C310" si="27">SUM(D308:J308)</f>
        <v>8580.17</v>
      </c>
      <c r="D308" s="3">
        <v>0</v>
      </c>
      <c r="E308" s="3">
        <v>2053.1999999999998</v>
      </c>
      <c r="F308" s="3">
        <v>5081.7700000000004</v>
      </c>
      <c r="G308" s="3">
        <f>SUM(G309:G311)</f>
        <v>753.2</v>
      </c>
      <c r="H308" s="3">
        <v>146</v>
      </c>
      <c r="I308" s="3">
        <v>146</v>
      </c>
      <c r="J308" s="3">
        <v>400</v>
      </c>
      <c r="K308" s="3" t="s">
        <v>5</v>
      </c>
    </row>
    <row r="309" spans="1:11" ht="15.6">
      <c r="A309" s="9">
        <v>298</v>
      </c>
      <c r="B309" s="2" t="s">
        <v>10</v>
      </c>
      <c r="C309" s="3">
        <f t="shared" si="27"/>
        <v>1056.0999999999999</v>
      </c>
      <c r="D309" s="3">
        <v>0</v>
      </c>
      <c r="E309" s="3">
        <v>0</v>
      </c>
      <c r="F309" s="3">
        <v>1056.0999999999999</v>
      </c>
      <c r="G309" s="3">
        <f t="shared" ref="G309:G310" si="28">G314+G332</f>
        <v>0</v>
      </c>
      <c r="H309" s="3">
        <v>0</v>
      </c>
      <c r="I309" s="3">
        <v>0</v>
      </c>
      <c r="J309" s="3">
        <v>0</v>
      </c>
      <c r="K309" s="3" t="s">
        <v>5</v>
      </c>
    </row>
    <row r="310" spans="1:11" ht="15.6">
      <c r="A310" s="9">
        <v>299</v>
      </c>
      <c r="B310" s="2" t="s">
        <v>42</v>
      </c>
      <c r="C310" s="3">
        <f t="shared" si="27"/>
        <v>0</v>
      </c>
      <c r="D310" s="3">
        <v>0</v>
      </c>
      <c r="E310" s="3">
        <v>0</v>
      </c>
      <c r="F310" s="3">
        <v>0</v>
      </c>
      <c r="G310" s="3">
        <f t="shared" si="28"/>
        <v>0</v>
      </c>
      <c r="H310" s="3">
        <v>0</v>
      </c>
      <c r="I310" s="3">
        <v>0</v>
      </c>
      <c r="J310" s="3">
        <v>0</v>
      </c>
      <c r="K310" s="3" t="s">
        <v>5</v>
      </c>
    </row>
    <row r="311" spans="1:11" ht="15.6">
      <c r="A311" s="9">
        <v>300</v>
      </c>
      <c r="B311" s="2" t="s">
        <v>8</v>
      </c>
      <c r="C311" s="3">
        <f>SUM(D311:J311)</f>
        <v>7524.07</v>
      </c>
      <c r="D311" s="3">
        <v>0</v>
      </c>
      <c r="E311" s="3">
        <v>2053.1999999999998</v>
      </c>
      <c r="F311" s="3">
        <v>4025.67</v>
      </c>
      <c r="G311" s="3">
        <f>G316+G334</f>
        <v>753.2</v>
      </c>
      <c r="H311" s="3">
        <v>146</v>
      </c>
      <c r="I311" s="3">
        <v>146</v>
      </c>
      <c r="J311" s="3">
        <v>400</v>
      </c>
      <c r="K311" s="3" t="s">
        <v>5</v>
      </c>
    </row>
    <row r="312" spans="1:11" ht="15.6">
      <c r="A312" s="9">
        <v>301</v>
      </c>
      <c r="B312" s="20" t="s">
        <v>57</v>
      </c>
      <c r="C312" s="21"/>
      <c r="D312" s="21"/>
      <c r="E312" s="21"/>
      <c r="F312" s="21"/>
      <c r="G312" s="21"/>
      <c r="H312" s="21"/>
      <c r="I312" s="21"/>
      <c r="J312" s="22"/>
      <c r="K312" s="8"/>
    </row>
    <row r="313" spans="1:11" ht="32.25" customHeight="1">
      <c r="A313" s="9">
        <v>302</v>
      </c>
      <c r="B313" s="2" t="s">
        <v>58</v>
      </c>
      <c r="C313" s="3">
        <f t="shared" ref="C313:C315" si="29">SUM(D313:J313)</f>
        <v>5464.99</v>
      </c>
      <c r="D313" s="3">
        <v>0</v>
      </c>
      <c r="E313" s="3">
        <v>1777.32</v>
      </c>
      <c r="F313" s="3">
        <v>3687.67</v>
      </c>
      <c r="G313" s="3">
        <f>SUM(G314:G316)</f>
        <v>0</v>
      </c>
      <c r="H313" s="3">
        <v>0</v>
      </c>
      <c r="I313" s="3">
        <v>0</v>
      </c>
      <c r="J313" s="3">
        <v>0</v>
      </c>
      <c r="K313" s="3" t="s">
        <v>5</v>
      </c>
    </row>
    <row r="314" spans="1:11" ht="15.6">
      <c r="A314" s="9">
        <v>303</v>
      </c>
      <c r="B314" s="2" t="s">
        <v>10</v>
      </c>
      <c r="C314" s="3">
        <f t="shared" si="29"/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 t="s">
        <v>5</v>
      </c>
    </row>
    <row r="315" spans="1:11" ht="15.6">
      <c r="A315" s="9">
        <v>304</v>
      </c>
      <c r="B315" s="2" t="s">
        <v>42</v>
      </c>
      <c r="C315" s="3">
        <f t="shared" si="29"/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 t="s">
        <v>5</v>
      </c>
    </row>
    <row r="316" spans="1:11" ht="15.6">
      <c r="A316" s="9">
        <v>305</v>
      </c>
      <c r="B316" s="2" t="s">
        <v>8</v>
      </c>
      <c r="C316" s="3">
        <f>SUM(D316:J316)</f>
        <v>5464.99</v>
      </c>
      <c r="D316" s="3">
        <v>0</v>
      </c>
      <c r="E316" s="3">
        <v>1777.32</v>
      </c>
      <c r="F316" s="3">
        <v>3687.67</v>
      </c>
      <c r="G316" s="3">
        <f>G321</f>
        <v>0</v>
      </c>
      <c r="H316" s="3">
        <v>0</v>
      </c>
      <c r="I316" s="3">
        <v>0</v>
      </c>
      <c r="J316" s="3">
        <v>0</v>
      </c>
      <c r="K316" s="3" t="s">
        <v>5</v>
      </c>
    </row>
    <row r="317" spans="1:11" ht="15.6">
      <c r="A317" s="9">
        <v>306</v>
      </c>
      <c r="B317" s="20" t="s">
        <v>59</v>
      </c>
      <c r="C317" s="21"/>
      <c r="D317" s="21"/>
      <c r="E317" s="21"/>
      <c r="F317" s="21"/>
      <c r="G317" s="21"/>
      <c r="H317" s="21"/>
      <c r="I317" s="21"/>
      <c r="J317" s="22"/>
      <c r="K317" s="8"/>
    </row>
    <row r="318" spans="1:11" ht="47.25" customHeight="1">
      <c r="A318" s="9">
        <v>307</v>
      </c>
      <c r="B318" s="12" t="s">
        <v>60</v>
      </c>
      <c r="C318" s="3">
        <f t="shared" ref="C318:C322" si="30">SUM(D318:J318)</f>
        <v>5464.99</v>
      </c>
      <c r="D318" s="3">
        <v>0</v>
      </c>
      <c r="E318" s="3">
        <v>1777.32</v>
      </c>
      <c r="F318" s="3">
        <v>3687.67</v>
      </c>
      <c r="G318" s="3">
        <f>G319+G320+G321</f>
        <v>0</v>
      </c>
      <c r="H318" s="3">
        <v>0</v>
      </c>
      <c r="I318" s="3">
        <v>0</v>
      </c>
      <c r="J318" s="3">
        <v>0</v>
      </c>
      <c r="K318" s="3" t="s">
        <v>5</v>
      </c>
    </row>
    <row r="319" spans="1:11" ht="15.6">
      <c r="A319" s="9">
        <v>308</v>
      </c>
      <c r="B319" s="12" t="s">
        <v>10</v>
      </c>
      <c r="C319" s="3">
        <f t="shared" si="30"/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 t="s">
        <v>5</v>
      </c>
    </row>
    <row r="320" spans="1:11" ht="15.6">
      <c r="A320" s="9">
        <v>309</v>
      </c>
      <c r="B320" s="12" t="s">
        <v>42</v>
      </c>
      <c r="C320" s="3">
        <f t="shared" si="30"/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 t="s">
        <v>5</v>
      </c>
    </row>
    <row r="321" spans="1:11" ht="15.6">
      <c r="A321" s="9">
        <v>310</v>
      </c>
      <c r="B321" s="12" t="s">
        <v>19</v>
      </c>
      <c r="C321" s="3">
        <f t="shared" si="30"/>
        <v>5464.99</v>
      </c>
      <c r="D321" s="3">
        <v>0</v>
      </c>
      <c r="E321" s="3">
        <v>1777.32</v>
      </c>
      <c r="F321" s="3">
        <v>3687.67</v>
      </c>
      <c r="G321" s="3">
        <f>G323</f>
        <v>0</v>
      </c>
      <c r="H321" s="3">
        <v>0</v>
      </c>
      <c r="I321" s="3">
        <v>0</v>
      </c>
      <c r="J321" s="3">
        <v>0</v>
      </c>
      <c r="K321" s="3" t="s">
        <v>5</v>
      </c>
    </row>
    <row r="322" spans="1:11" ht="48.75" customHeight="1">
      <c r="A322" s="9">
        <v>311</v>
      </c>
      <c r="B322" s="2" t="s">
        <v>213</v>
      </c>
      <c r="C322" s="3">
        <f t="shared" si="30"/>
        <v>5464.99</v>
      </c>
      <c r="D322" s="3">
        <v>0</v>
      </c>
      <c r="E322" s="3">
        <v>1777.32</v>
      </c>
      <c r="F322" s="3">
        <v>3687.67</v>
      </c>
      <c r="G322" s="3">
        <f>G323</f>
        <v>0</v>
      </c>
      <c r="H322" s="3">
        <v>0</v>
      </c>
      <c r="I322" s="3">
        <v>0</v>
      </c>
      <c r="J322" s="3">
        <v>0</v>
      </c>
      <c r="K322" s="3" t="s">
        <v>114</v>
      </c>
    </row>
    <row r="323" spans="1:11" ht="15.6">
      <c r="A323" s="9">
        <v>312</v>
      </c>
      <c r="B323" s="2" t="s">
        <v>8</v>
      </c>
      <c r="C323" s="3">
        <f>SUM(D323:J323)</f>
        <v>5464.99</v>
      </c>
      <c r="D323" s="3">
        <v>0</v>
      </c>
      <c r="E323" s="3">
        <v>1777.32</v>
      </c>
      <c r="F323" s="3">
        <v>3687.67</v>
      </c>
      <c r="G323" s="3">
        <v>0</v>
      </c>
      <c r="H323" s="3">
        <v>0</v>
      </c>
      <c r="I323" s="3">
        <v>0</v>
      </c>
      <c r="J323" s="3">
        <v>0</v>
      </c>
      <c r="K323" s="3"/>
    </row>
    <row r="324" spans="1:11" ht="30.75" customHeight="1">
      <c r="A324" s="9">
        <v>313</v>
      </c>
      <c r="B324" s="2" t="s">
        <v>214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 t="s">
        <v>114</v>
      </c>
    </row>
    <row r="325" spans="1:11" ht="15.6">
      <c r="A325" s="9">
        <v>314</v>
      </c>
      <c r="B325" s="2" t="s">
        <v>115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11"/>
    </row>
    <row r="326" spans="1:11" ht="15.6">
      <c r="A326" s="9">
        <v>315</v>
      </c>
      <c r="B326" s="2" t="s">
        <v>42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11"/>
    </row>
    <row r="327" spans="1:11" ht="15.6">
      <c r="A327" s="9">
        <v>316</v>
      </c>
      <c r="B327" s="2" t="s">
        <v>19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11"/>
    </row>
    <row r="328" spans="1:11" ht="178.5" customHeight="1">
      <c r="A328" s="9">
        <v>317</v>
      </c>
      <c r="B328" s="2" t="s">
        <v>215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 t="s">
        <v>114</v>
      </c>
    </row>
    <row r="329" spans="1:11" ht="15.6">
      <c r="A329" s="9">
        <v>318</v>
      </c>
      <c r="B329" s="2" t="s">
        <v>10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11"/>
    </row>
    <row r="330" spans="1:11" ht="15.6">
      <c r="A330" s="9">
        <v>319</v>
      </c>
      <c r="B330" s="20" t="s">
        <v>14</v>
      </c>
      <c r="C330" s="21"/>
      <c r="D330" s="21"/>
      <c r="E330" s="21"/>
      <c r="F330" s="21"/>
      <c r="G330" s="21"/>
      <c r="H330" s="21"/>
      <c r="I330" s="21"/>
      <c r="J330" s="22"/>
      <c r="K330" s="8"/>
    </row>
    <row r="331" spans="1:11" ht="31.2">
      <c r="A331" s="9">
        <v>320</v>
      </c>
      <c r="B331" s="2" t="s">
        <v>71</v>
      </c>
      <c r="C331" s="3">
        <f t="shared" ref="C331:C337" si="31">SUM(D331:J331)</f>
        <v>3115.1800000000003</v>
      </c>
      <c r="D331" s="3">
        <v>0</v>
      </c>
      <c r="E331" s="3">
        <v>275.88</v>
      </c>
      <c r="F331" s="3">
        <v>1394.1</v>
      </c>
      <c r="G331" s="3">
        <f>G332+G333+G334</f>
        <v>753.2</v>
      </c>
      <c r="H331" s="3">
        <v>146</v>
      </c>
      <c r="I331" s="3">
        <v>146</v>
      </c>
      <c r="J331" s="3">
        <v>400</v>
      </c>
      <c r="K331" s="3" t="s">
        <v>5</v>
      </c>
    </row>
    <row r="332" spans="1:11" ht="15.6">
      <c r="A332" s="9">
        <v>321</v>
      </c>
      <c r="B332" s="2" t="s">
        <v>10</v>
      </c>
      <c r="C332" s="3">
        <f t="shared" si="31"/>
        <v>1056.0999999999999</v>
      </c>
      <c r="D332" s="3">
        <v>0</v>
      </c>
      <c r="E332" s="3">
        <v>0</v>
      </c>
      <c r="F332" s="3">
        <v>1056.0999999999999</v>
      </c>
      <c r="G332" s="3">
        <v>0</v>
      </c>
      <c r="H332" s="3">
        <v>0</v>
      </c>
      <c r="I332" s="3">
        <v>0</v>
      </c>
      <c r="J332" s="3">
        <v>0</v>
      </c>
      <c r="K332" s="3" t="s">
        <v>5</v>
      </c>
    </row>
    <row r="333" spans="1:11" ht="15.6">
      <c r="A333" s="9">
        <v>322</v>
      </c>
      <c r="B333" s="2" t="s">
        <v>42</v>
      </c>
      <c r="C333" s="3">
        <f t="shared" si="31"/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 t="s">
        <v>5</v>
      </c>
    </row>
    <row r="334" spans="1:11" ht="15.6">
      <c r="A334" s="9">
        <v>323</v>
      </c>
      <c r="B334" s="2" t="s">
        <v>8</v>
      </c>
      <c r="C334" s="3">
        <f t="shared" si="31"/>
        <v>2059.08</v>
      </c>
      <c r="D334" s="3">
        <v>0</v>
      </c>
      <c r="E334" s="3">
        <v>275.88</v>
      </c>
      <c r="F334" s="3">
        <v>338</v>
      </c>
      <c r="G334" s="3">
        <f>G336+G338</f>
        <v>753.2</v>
      </c>
      <c r="H334" s="3">
        <v>146</v>
      </c>
      <c r="I334" s="3">
        <v>146</v>
      </c>
      <c r="J334" s="3">
        <v>400</v>
      </c>
      <c r="K334" s="3" t="s">
        <v>5</v>
      </c>
    </row>
    <row r="335" spans="1:11" ht="48" customHeight="1">
      <c r="A335" s="9">
        <v>324</v>
      </c>
      <c r="B335" s="2" t="s">
        <v>213</v>
      </c>
      <c r="C335" s="3">
        <f t="shared" si="31"/>
        <v>449</v>
      </c>
      <c r="D335" s="3">
        <v>0</v>
      </c>
      <c r="E335" s="3">
        <v>0</v>
      </c>
      <c r="F335" s="3">
        <v>0</v>
      </c>
      <c r="G335" s="3">
        <f>G336</f>
        <v>449</v>
      </c>
      <c r="H335" s="3">
        <v>0</v>
      </c>
      <c r="I335" s="3">
        <v>0</v>
      </c>
      <c r="J335" s="3">
        <v>0</v>
      </c>
      <c r="K335" s="3" t="s">
        <v>114</v>
      </c>
    </row>
    <row r="336" spans="1:11" ht="15.6">
      <c r="A336" s="9">
        <v>325</v>
      </c>
      <c r="B336" s="2" t="s">
        <v>8</v>
      </c>
      <c r="C336" s="3">
        <f t="shared" si="31"/>
        <v>449</v>
      </c>
      <c r="D336" s="3">
        <v>0</v>
      </c>
      <c r="E336" s="3">
        <v>0</v>
      </c>
      <c r="F336" s="3">
        <v>0</v>
      </c>
      <c r="G336" s="3">
        <v>449</v>
      </c>
      <c r="H336" s="3">
        <v>0</v>
      </c>
      <c r="I336" s="3">
        <v>0</v>
      </c>
      <c r="J336" s="3">
        <v>0</v>
      </c>
      <c r="K336" s="3"/>
    </row>
    <row r="337" spans="1:11" ht="46.8">
      <c r="A337" s="9">
        <v>326</v>
      </c>
      <c r="B337" s="2" t="s">
        <v>216</v>
      </c>
      <c r="C337" s="3">
        <f t="shared" si="31"/>
        <v>1610.08</v>
      </c>
      <c r="D337" s="3">
        <v>0</v>
      </c>
      <c r="E337" s="3">
        <v>275.88</v>
      </c>
      <c r="F337" s="3">
        <v>338</v>
      </c>
      <c r="G337" s="3">
        <f>G338</f>
        <v>304.2</v>
      </c>
      <c r="H337" s="3">
        <v>146</v>
      </c>
      <c r="I337" s="3">
        <v>146</v>
      </c>
      <c r="J337" s="3">
        <v>400</v>
      </c>
      <c r="K337" s="3" t="s">
        <v>116</v>
      </c>
    </row>
    <row r="338" spans="1:11" ht="15.6">
      <c r="A338" s="9">
        <v>327</v>
      </c>
      <c r="B338" s="2" t="s">
        <v>8</v>
      </c>
      <c r="C338" s="3">
        <f>SUM(D338:J338)</f>
        <v>1610.08</v>
      </c>
      <c r="D338" s="3">
        <v>0</v>
      </c>
      <c r="E338" s="3">
        <v>275.88</v>
      </c>
      <c r="F338" s="3">
        <v>338</v>
      </c>
      <c r="G338" s="3">
        <v>304.2</v>
      </c>
      <c r="H338" s="3">
        <v>146</v>
      </c>
      <c r="I338" s="3">
        <v>146</v>
      </c>
      <c r="J338" s="3">
        <v>400</v>
      </c>
      <c r="K338" s="11"/>
    </row>
    <row r="339" spans="1:11" ht="62.4">
      <c r="A339" s="9">
        <v>328</v>
      </c>
      <c r="B339" s="2" t="s">
        <v>217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 t="s">
        <v>117</v>
      </c>
    </row>
    <row r="340" spans="1:11" ht="15.6">
      <c r="A340" s="9">
        <v>329</v>
      </c>
      <c r="B340" s="2" t="s">
        <v>8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/>
    </row>
    <row r="341" spans="1:11" ht="69.75" customHeight="1">
      <c r="A341" s="9">
        <v>330</v>
      </c>
      <c r="B341" s="2" t="s">
        <v>218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 t="s">
        <v>117</v>
      </c>
    </row>
    <row r="342" spans="1:11" ht="15.6">
      <c r="A342" s="9">
        <v>331</v>
      </c>
      <c r="B342" s="2" t="s">
        <v>20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/>
    </row>
    <row r="343" spans="1:11" ht="132.75" customHeight="1">
      <c r="A343" s="9">
        <v>332</v>
      </c>
      <c r="B343" s="2" t="s">
        <v>219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 t="s">
        <v>117</v>
      </c>
    </row>
    <row r="344" spans="1:11" ht="15.6">
      <c r="A344" s="9">
        <v>333</v>
      </c>
      <c r="B344" s="2" t="s">
        <v>10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/>
    </row>
    <row r="345" spans="1:11" ht="46.8">
      <c r="A345" s="9">
        <v>334</v>
      </c>
      <c r="B345" s="2" t="s">
        <v>220</v>
      </c>
      <c r="C345" s="3">
        <v>1056.0999999999999</v>
      </c>
      <c r="D345" s="3">
        <v>0</v>
      </c>
      <c r="E345" s="3">
        <v>0</v>
      </c>
      <c r="F345" s="3">
        <v>1056.0999999999999</v>
      </c>
      <c r="G345" s="3">
        <v>0</v>
      </c>
      <c r="H345" s="3">
        <v>0</v>
      </c>
      <c r="I345" s="3">
        <v>0</v>
      </c>
      <c r="J345" s="3">
        <v>0</v>
      </c>
      <c r="K345" s="3" t="s">
        <v>118</v>
      </c>
    </row>
    <row r="346" spans="1:11" ht="15.6">
      <c r="A346" s="9">
        <v>335</v>
      </c>
      <c r="B346" s="2" t="s">
        <v>10</v>
      </c>
      <c r="C346" s="3">
        <v>1056.0999999999999</v>
      </c>
      <c r="D346" s="3">
        <v>0</v>
      </c>
      <c r="E346" s="3">
        <v>0</v>
      </c>
      <c r="F346" s="3">
        <v>1056.0999999999999</v>
      </c>
      <c r="G346" s="3">
        <v>0</v>
      </c>
      <c r="H346" s="3">
        <v>0</v>
      </c>
      <c r="I346" s="3">
        <v>0</v>
      </c>
      <c r="J346" s="3">
        <v>0</v>
      </c>
      <c r="K346" s="3"/>
    </row>
    <row r="347" spans="1:11" ht="16.2">
      <c r="A347" s="9">
        <v>336</v>
      </c>
      <c r="B347" s="30" t="s">
        <v>146</v>
      </c>
      <c r="C347" s="31"/>
      <c r="D347" s="31"/>
      <c r="E347" s="31"/>
      <c r="F347" s="31"/>
      <c r="G347" s="31"/>
      <c r="H347" s="31"/>
      <c r="I347" s="31"/>
      <c r="J347" s="32"/>
      <c r="K347" s="8"/>
    </row>
    <row r="348" spans="1:11" ht="15.6">
      <c r="A348" s="9">
        <v>337</v>
      </c>
      <c r="B348" s="12" t="s">
        <v>119</v>
      </c>
      <c r="C348" s="3">
        <f t="shared" ref="C348:C378" si="32">SUM(D348:J348)</f>
        <v>9341.7999999999993</v>
      </c>
      <c r="D348" s="3">
        <v>0</v>
      </c>
      <c r="E348" s="3">
        <v>827.3</v>
      </c>
      <c r="F348" s="3">
        <v>2900</v>
      </c>
      <c r="G348" s="3">
        <f>SUM(G349:G350)</f>
        <v>4084.5</v>
      </c>
      <c r="H348" s="3">
        <v>510</v>
      </c>
      <c r="I348" s="3">
        <v>510</v>
      </c>
      <c r="J348" s="3">
        <v>510</v>
      </c>
      <c r="K348" s="3" t="s">
        <v>5</v>
      </c>
    </row>
    <row r="349" spans="1:11" ht="15.6">
      <c r="A349" s="9">
        <v>338</v>
      </c>
      <c r="B349" s="12" t="s">
        <v>42</v>
      </c>
      <c r="C349" s="3">
        <f t="shared" si="32"/>
        <v>4831.8</v>
      </c>
      <c r="D349" s="3">
        <v>0</v>
      </c>
      <c r="E349" s="3">
        <v>347.3</v>
      </c>
      <c r="F349" s="3">
        <v>1900</v>
      </c>
      <c r="G349" s="3">
        <f>G353</f>
        <v>2584.5</v>
      </c>
      <c r="H349" s="3">
        <v>0</v>
      </c>
      <c r="I349" s="3">
        <v>0</v>
      </c>
      <c r="J349" s="3">
        <v>0</v>
      </c>
      <c r="K349" s="3" t="s">
        <v>5</v>
      </c>
    </row>
    <row r="350" spans="1:11" ht="15.6">
      <c r="A350" s="9">
        <v>339</v>
      </c>
      <c r="B350" s="12" t="s">
        <v>19</v>
      </c>
      <c r="C350" s="3">
        <f t="shared" si="32"/>
        <v>4510</v>
      </c>
      <c r="D350" s="3">
        <v>0</v>
      </c>
      <c r="E350" s="3">
        <v>480</v>
      </c>
      <c r="F350" s="3">
        <v>1000</v>
      </c>
      <c r="G350" s="3">
        <f>G354</f>
        <v>1500</v>
      </c>
      <c r="H350" s="3">
        <v>510</v>
      </c>
      <c r="I350" s="3">
        <v>510</v>
      </c>
      <c r="J350" s="3">
        <v>510</v>
      </c>
      <c r="K350" s="3" t="s">
        <v>5</v>
      </c>
    </row>
    <row r="351" spans="1:11" ht="15.6">
      <c r="A351" s="9">
        <v>340</v>
      </c>
      <c r="B351" s="20" t="s">
        <v>14</v>
      </c>
      <c r="C351" s="21"/>
      <c r="D351" s="21"/>
      <c r="E351" s="21"/>
      <c r="F351" s="21"/>
      <c r="G351" s="21"/>
      <c r="H351" s="21"/>
      <c r="I351" s="21"/>
      <c r="J351" s="22"/>
      <c r="K351" s="3"/>
    </row>
    <row r="352" spans="1:11" ht="31.2">
      <c r="A352" s="9">
        <v>341</v>
      </c>
      <c r="B352" s="12" t="s">
        <v>150</v>
      </c>
      <c r="C352" s="3">
        <f t="shared" si="32"/>
        <v>9341.7999999999993</v>
      </c>
      <c r="D352" s="3">
        <v>0</v>
      </c>
      <c r="E352" s="3">
        <v>827.3</v>
      </c>
      <c r="F352" s="3">
        <v>2900</v>
      </c>
      <c r="G352" s="3">
        <f>SUM(G353:G354)</f>
        <v>4084.5</v>
      </c>
      <c r="H352" s="3">
        <v>510</v>
      </c>
      <c r="I352" s="3">
        <v>510</v>
      </c>
      <c r="J352" s="3">
        <v>510</v>
      </c>
      <c r="K352" s="3" t="s">
        <v>5</v>
      </c>
    </row>
    <row r="353" spans="1:11" ht="15.6">
      <c r="A353" s="9">
        <v>342</v>
      </c>
      <c r="B353" s="12" t="s">
        <v>42</v>
      </c>
      <c r="C353" s="3">
        <f t="shared" si="32"/>
        <v>4831.8</v>
      </c>
      <c r="D353" s="3">
        <v>0</v>
      </c>
      <c r="E353" s="3">
        <v>347.3</v>
      </c>
      <c r="F353" s="3">
        <v>1900</v>
      </c>
      <c r="G353" s="3">
        <f>G358</f>
        <v>2584.5</v>
      </c>
      <c r="H353" s="3">
        <v>0</v>
      </c>
      <c r="I353" s="3">
        <v>0</v>
      </c>
      <c r="J353" s="3">
        <v>0</v>
      </c>
      <c r="K353" s="3" t="s">
        <v>5</v>
      </c>
    </row>
    <row r="354" spans="1:11" ht="15.6">
      <c r="A354" s="9">
        <v>343</v>
      </c>
      <c r="B354" s="12" t="s">
        <v>19</v>
      </c>
      <c r="C354" s="3">
        <f t="shared" si="32"/>
        <v>4510</v>
      </c>
      <c r="D354" s="3">
        <v>0</v>
      </c>
      <c r="E354" s="3">
        <v>480</v>
      </c>
      <c r="F354" s="3">
        <v>1000</v>
      </c>
      <c r="G354" s="3">
        <f>G359</f>
        <v>1500</v>
      </c>
      <c r="H354" s="3">
        <v>510</v>
      </c>
      <c r="I354" s="3">
        <v>510</v>
      </c>
      <c r="J354" s="3">
        <v>510</v>
      </c>
      <c r="K354" s="3" t="s">
        <v>5</v>
      </c>
    </row>
    <row r="355" spans="1:11" ht="48" customHeight="1">
      <c r="A355" s="9">
        <v>344</v>
      </c>
      <c r="B355" s="12" t="s">
        <v>221</v>
      </c>
      <c r="C355" s="3">
        <f t="shared" si="32"/>
        <v>990</v>
      </c>
      <c r="D355" s="3">
        <v>0</v>
      </c>
      <c r="E355" s="3">
        <v>480</v>
      </c>
      <c r="F355" s="3">
        <v>0</v>
      </c>
      <c r="G355" s="3">
        <v>0</v>
      </c>
      <c r="H355" s="3">
        <v>0</v>
      </c>
      <c r="I355" s="3">
        <v>0</v>
      </c>
      <c r="J355" s="3">
        <v>510</v>
      </c>
      <c r="K355" s="3" t="s">
        <v>120</v>
      </c>
    </row>
    <row r="356" spans="1:11" ht="15.6">
      <c r="A356" s="9">
        <v>345</v>
      </c>
      <c r="B356" s="12" t="s">
        <v>8</v>
      </c>
      <c r="C356" s="3">
        <f t="shared" si="32"/>
        <v>990</v>
      </c>
      <c r="D356" s="3">
        <v>0</v>
      </c>
      <c r="E356" s="3">
        <v>480</v>
      </c>
      <c r="F356" s="3">
        <v>0</v>
      </c>
      <c r="G356" s="3">
        <v>0</v>
      </c>
      <c r="H356" s="3">
        <v>0</v>
      </c>
      <c r="I356" s="3">
        <v>0</v>
      </c>
      <c r="J356" s="3">
        <v>510</v>
      </c>
      <c r="K356" s="3"/>
    </row>
    <row r="357" spans="1:11" ht="93.6">
      <c r="A357" s="9">
        <v>346</v>
      </c>
      <c r="B357" s="12" t="s">
        <v>222</v>
      </c>
      <c r="C357" s="3">
        <f t="shared" si="32"/>
        <v>5767.3</v>
      </c>
      <c r="D357" s="3">
        <v>0</v>
      </c>
      <c r="E357" s="3">
        <v>347.3</v>
      </c>
      <c r="F357" s="3">
        <v>2900</v>
      </c>
      <c r="G357" s="3">
        <v>1500</v>
      </c>
      <c r="H357" s="3">
        <v>510</v>
      </c>
      <c r="I357" s="3">
        <v>510</v>
      </c>
      <c r="J357" s="3">
        <v>0</v>
      </c>
      <c r="K357" s="3" t="s">
        <v>120</v>
      </c>
    </row>
    <row r="358" spans="1:11" ht="15.6">
      <c r="A358" s="9">
        <v>347</v>
      </c>
      <c r="B358" s="12" t="s">
        <v>20</v>
      </c>
      <c r="C358" s="3">
        <f t="shared" si="32"/>
        <v>4831.8</v>
      </c>
      <c r="D358" s="3">
        <v>0</v>
      </c>
      <c r="E358" s="3">
        <v>347.3</v>
      </c>
      <c r="F358" s="3">
        <v>1900</v>
      </c>
      <c r="G358" s="3">
        <f>G376</f>
        <v>2584.5</v>
      </c>
      <c r="H358" s="3">
        <v>0</v>
      </c>
      <c r="I358" s="3">
        <v>0</v>
      </c>
      <c r="J358" s="3">
        <v>0</v>
      </c>
      <c r="K358" s="3"/>
    </row>
    <row r="359" spans="1:11" ht="15.6">
      <c r="A359" s="9">
        <v>348</v>
      </c>
      <c r="B359" s="12" t="s">
        <v>19</v>
      </c>
      <c r="C359" s="3">
        <f t="shared" si="32"/>
        <v>3520</v>
      </c>
      <c r="D359" s="3">
        <f>D363+D371+D375+D379</f>
        <v>0</v>
      </c>
      <c r="E359" s="3">
        <v>0</v>
      </c>
      <c r="F359" s="3">
        <v>1000</v>
      </c>
      <c r="G359" s="3">
        <v>1500</v>
      </c>
      <c r="H359" s="3">
        <v>510</v>
      </c>
      <c r="I359" s="3">
        <v>510</v>
      </c>
      <c r="J359" s="3">
        <v>0</v>
      </c>
      <c r="K359" s="3"/>
    </row>
    <row r="360" spans="1:11" ht="16.5" customHeight="1">
      <c r="A360" s="9">
        <v>349</v>
      </c>
      <c r="B360" s="12" t="s">
        <v>121</v>
      </c>
      <c r="C360" s="3">
        <f t="shared" si="32"/>
        <v>0</v>
      </c>
      <c r="D360" s="3"/>
      <c r="E360" s="3"/>
      <c r="F360" s="3"/>
      <c r="G360" s="3"/>
      <c r="H360" s="3"/>
      <c r="I360" s="3"/>
      <c r="J360" s="3"/>
      <c r="K360" s="3"/>
    </row>
    <row r="361" spans="1:11" ht="119.25" customHeight="1">
      <c r="A361" s="9">
        <v>350</v>
      </c>
      <c r="B361" s="12" t="s">
        <v>122</v>
      </c>
      <c r="C361" s="3">
        <f t="shared" si="32"/>
        <v>0</v>
      </c>
      <c r="D361" s="3"/>
      <c r="E361" s="3"/>
      <c r="F361" s="3"/>
      <c r="G361" s="3"/>
      <c r="H361" s="3"/>
      <c r="I361" s="3"/>
      <c r="J361" s="3"/>
      <c r="K361" s="3" t="s">
        <v>123</v>
      </c>
    </row>
    <row r="362" spans="1:11" ht="15.6">
      <c r="A362" s="9">
        <v>351</v>
      </c>
      <c r="B362" s="12" t="s">
        <v>124</v>
      </c>
      <c r="C362" s="3">
        <f t="shared" si="32"/>
        <v>69.599999999999994</v>
      </c>
      <c r="D362" s="3">
        <f t="shared" ref="D362:J362" si="33">D363+D364</f>
        <v>0</v>
      </c>
      <c r="E362" s="3">
        <f t="shared" si="33"/>
        <v>69.599999999999994</v>
      </c>
      <c r="F362" s="3">
        <f t="shared" si="33"/>
        <v>0</v>
      </c>
      <c r="G362" s="3">
        <f t="shared" si="33"/>
        <v>0</v>
      </c>
      <c r="H362" s="3">
        <f t="shared" si="33"/>
        <v>0</v>
      </c>
      <c r="I362" s="3">
        <f t="shared" si="33"/>
        <v>0</v>
      </c>
      <c r="J362" s="3">
        <f t="shared" si="33"/>
        <v>0</v>
      </c>
      <c r="K362" s="3"/>
    </row>
    <row r="363" spans="1:11" ht="15.6">
      <c r="A363" s="9">
        <v>352</v>
      </c>
      <c r="B363" s="12" t="s">
        <v>19</v>
      </c>
      <c r="C363" s="3">
        <f t="shared" si="32"/>
        <v>40</v>
      </c>
      <c r="D363" s="3">
        <v>0</v>
      </c>
      <c r="E363" s="3">
        <v>40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/>
    </row>
    <row r="364" spans="1:11" ht="15.6">
      <c r="A364" s="9">
        <v>353</v>
      </c>
      <c r="B364" s="12" t="s">
        <v>42</v>
      </c>
      <c r="C364" s="3">
        <f t="shared" si="32"/>
        <v>29.6</v>
      </c>
      <c r="D364" s="3">
        <v>0</v>
      </c>
      <c r="E364" s="3">
        <v>29.6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/>
    </row>
    <row r="365" spans="1:11" ht="63.75" customHeight="1">
      <c r="A365" s="9">
        <v>354</v>
      </c>
      <c r="B365" s="12" t="s">
        <v>125</v>
      </c>
      <c r="C365" s="3">
        <f t="shared" si="32"/>
        <v>0</v>
      </c>
      <c r="D365" s="3"/>
      <c r="E365" s="3"/>
      <c r="F365" s="3"/>
      <c r="G365" s="3"/>
      <c r="H365" s="3"/>
      <c r="I365" s="3"/>
      <c r="J365" s="3"/>
      <c r="K365" s="3" t="s">
        <v>126</v>
      </c>
    </row>
    <row r="366" spans="1:11" ht="15.6">
      <c r="A366" s="9">
        <v>355</v>
      </c>
      <c r="B366" s="12" t="s">
        <v>124</v>
      </c>
      <c r="C366" s="3">
        <f t="shared" si="32"/>
        <v>278.2</v>
      </c>
      <c r="D366" s="3">
        <f t="shared" ref="D366:J366" si="34">D367+D368</f>
        <v>0</v>
      </c>
      <c r="E366" s="3">
        <f t="shared" si="34"/>
        <v>278.2</v>
      </c>
      <c r="F366" s="3">
        <f t="shared" si="34"/>
        <v>0</v>
      </c>
      <c r="G366" s="3">
        <f t="shared" si="34"/>
        <v>0</v>
      </c>
      <c r="H366" s="3">
        <f t="shared" si="34"/>
        <v>0</v>
      </c>
      <c r="I366" s="3">
        <f t="shared" si="34"/>
        <v>0</v>
      </c>
      <c r="J366" s="3">
        <f t="shared" si="34"/>
        <v>0</v>
      </c>
      <c r="K366" s="3"/>
    </row>
    <row r="367" spans="1:11" ht="15.6">
      <c r="A367" s="9">
        <v>356</v>
      </c>
      <c r="B367" s="12" t="s">
        <v>19</v>
      </c>
      <c r="C367" s="3">
        <f t="shared" si="32"/>
        <v>160</v>
      </c>
      <c r="D367" s="3">
        <v>0</v>
      </c>
      <c r="E367" s="3">
        <v>160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/>
    </row>
    <row r="368" spans="1:11" ht="15.6">
      <c r="A368" s="9">
        <v>357</v>
      </c>
      <c r="B368" s="12" t="s">
        <v>42</v>
      </c>
      <c r="C368" s="3">
        <f t="shared" si="32"/>
        <v>118.2</v>
      </c>
      <c r="D368" s="3">
        <v>0</v>
      </c>
      <c r="E368" s="3">
        <v>118.2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/>
    </row>
    <row r="369" spans="1:11" ht="79.5" customHeight="1">
      <c r="A369" s="9">
        <v>358</v>
      </c>
      <c r="B369" s="12" t="s">
        <v>127</v>
      </c>
      <c r="C369" s="3">
        <f t="shared" si="32"/>
        <v>0</v>
      </c>
      <c r="D369" s="3"/>
      <c r="E369" s="3"/>
      <c r="F369" s="3"/>
      <c r="G369" s="3"/>
      <c r="H369" s="3"/>
      <c r="I369" s="3"/>
      <c r="J369" s="3"/>
      <c r="K369" s="3" t="s">
        <v>126</v>
      </c>
    </row>
    <row r="370" spans="1:11" ht="15.6">
      <c r="A370" s="9">
        <v>359</v>
      </c>
      <c r="B370" s="12" t="s">
        <v>124</v>
      </c>
      <c r="C370" s="3">
        <f t="shared" si="32"/>
        <v>69.599999999999994</v>
      </c>
      <c r="D370" s="3">
        <f t="shared" ref="D370:J370" si="35">D371+D372</f>
        <v>0</v>
      </c>
      <c r="E370" s="3">
        <f t="shared" si="35"/>
        <v>69.599999999999994</v>
      </c>
      <c r="F370" s="3">
        <f t="shared" si="35"/>
        <v>0</v>
      </c>
      <c r="G370" s="3">
        <f t="shared" si="35"/>
        <v>0</v>
      </c>
      <c r="H370" s="3">
        <f t="shared" si="35"/>
        <v>0</v>
      </c>
      <c r="I370" s="3">
        <f t="shared" si="35"/>
        <v>0</v>
      </c>
      <c r="J370" s="3">
        <f t="shared" si="35"/>
        <v>0</v>
      </c>
      <c r="K370" s="3"/>
    </row>
    <row r="371" spans="1:11" ht="15.6">
      <c r="A371" s="9">
        <v>360</v>
      </c>
      <c r="B371" s="12" t="s">
        <v>19</v>
      </c>
      <c r="C371" s="3">
        <f t="shared" si="32"/>
        <v>40</v>
      </c>
      <c r="D371" s="3">
        <v>0</v>
      </c>
      <c r="E371" s="3">
        <v>40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/>
    </row>
    <row r="372" spans="1:11" ht="15.6">
      <c r="A372" s="9">
        <v>361</v>
      </c>
      <c r="B372" s="12" t="s">
        <v>42</v>
      </c>
      <c r="C372" s="3">
        <f t="shared" si="32"/>
        <v>29.6</v>
      </c>
      <c r="D372" s="3">
        <v>0</v>
      </c>
      <c r="E372" s="3">
        <v>29.6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/>
    </row>
    <row r="373" spans="1:11" ht="46.8">
      <c r="A373" s="9">
        <v>362</v>
      </c>
      <c r="B373" s="12" t="s">
        <v>128</v>
      </c>
      <c r="C373" s="3">
        <f t="shared" si="32"/>
        <v>0</v>
      </c>
      <c r="D373" s="15"/>
      <c r="E373" s="3"/>
      <c r="F373" s="3"/>
      <c r="G373" s="3"/>
      <c r="H373" s="3"/>
      <c r="I373" s="3"/>
      <c r="J373" s="15"/>
      <c r="K373" s="3" t="s">
        <v>129</v>
      </c>
    </row>
    <row r="374" spans="1:11" ht="15.6">
      <c r="A374" s="9">
        <v>363</v>
      </c>
      <c r="B374" s="12" t="s">
        <v>130</v>
      </c>
      <c r="C374" s="3">
        <f t="shared" si="32"/>
        <v>8914.4</v>
      </c>
      <c r="D374" s="3">
        <f t="shared" ref="D374:J374" si="36">D375+D376</f>
        <v>0</v>
      </c>
      <c r="E374" s="3">
        <f t="shared" si="36"/>
        <v>399.9</v>
      </c>
      <c r="F374" s="3">
        <f t="shared" si="36"/>
        <v>2900</v>
      </c>
      <c r="G374" s="3">
        <f>SUM(G375:G376)</f>
        <v>4084.5</v>
      </c>
      <c r="H374" s="3">
        <f t="shared" si="36"/>
        <v>510</v>
      </c>
      <c r="I374" s="3">
        <f t="shared" si="36"/>
        <v>510</v>
      </c>
      <c r="J374" s="3">
        <f t="shared" si="36"/>
        <v>510</v>
      </c>
      <c r="K374" s="3"/>
    </row>
    <row r="375" spans="1:11" ht="15.6">
      <c r="A375" s="9">
        <v>364</v>
      </c>
      <c r="B375" s="12" t="s">
        <v>19</v>
      </c>
      <c r="C375" s="3">
        <f t="shared" si="32"/>
        <v>4260</v>
      </c>
      <c r="D375" s="3">
        <v>0</v>
      </c>
      <c r="E375" s="3">
        <v>230</v>
      </c>
      <c r="F375" s="3">
        <v>1000</v>
      </c>
      <c r="G375" s="3">
        <v>1500</v>
      </c>
      <c r="H375" s="3">
        <v>510</v>
      </c>
      <c r="I375" s="3">
        <v>510</v>
      </c>
      <c r="J375" s="3">
        <v>510</v>
      </c>
      <c r="K375" s="3"/>
    </row>
    <row r="376" spans="1:11" ht="15.6">
      <c r="A376" s="9">
        <v>365</v>
      </c>
      <c r="B376" s="12" t="s">
        <v>42</v>
      </c>
      <c r="C376" s="3">
        <f t="shared" si="32"/>
        <v>4654.3999999999996</v>
      </c>
      <c r="D376" s="3">
        <v>0</v>
      </c>
      <c r="E376" s="3">
        <v>169.9</v>
      </c>
      <c r="F376" s="3">
        <v>1900</v>
      </c>
      <c r="G376" s="3">
        <v>2584.5</v>
      </c>
      <c r="H376" s="3">
        <v>0</v>
      </c>
      <c r="I376" s="3">
        <v>0</v>
      </c>
      <c r="J376" s="3">
        <v>0</v>
      </c>
      <c r="K376" s="3"/>
    </row>
    <row r="377" spans="1:11" ht="31.5" customHeight="1">
      <c r="A377" s="9">
        <v>366</v>
      </c>
      <c r="B377" s="16" t="s">
        <v>131</v>
      </c>
      <c r="C377" s="3">
        <f t="shared" si="32"/>
        <v>0</v>
      </c>
      <c r="D377" s="17"/>
      <c r="E377" s="17"/>
      <c r="F377" s="17"/>
      <c r="G377" s="17"/>
      <c r="H377" s="17"/>
      <c r="I377" s="17"/>
      <c r="J377" s="17"/>
      <c r="K377" s="3" t="s">
        <v>132</v>
      </c>
    </row>
    <row r="378" spans="1:11" ht="15.6">
      <c r="A378" s="9">
        <v>367</v>
      </c>
      <c r="B378" s="12" t="s">
        <v>133</v>
      </c>
      <c r="C378" s="3">
        <f t="shared" si="32"/>
        <v>10</v>
      </c>
      <c r="D378" s="3">
        <f t="shared" ref="D378:J378" si="37">D379</f>
        <v>0</v>
      </c>
      <c r="E378" s="3">
        <f t="shared" si="37"/>
        <v>10</v>
      </c>
      <c r="F378" s="3">
        <f t="shared" si="37"/>
        <v>0</v>
      </c>
      <c r="G378" s="3">
        <f t="shared" si="37"/>
        <v>0</v>
      </c>
      <c r="H378" s="3">
        <f t="shared" si="37"/>
        <v>0</v>
      </c>
      <c r="I378" s="3">
        <f t="shared" si="37"/>
        <v>0</v>
      </c>
      <c r="J378" s="3">
        <f t="shared" si="37"/>
        <v>0</v>
      </c>
      <c r="K378" s="3"/>
    </row>
    <row r="379" spans="1:11" ht="15.6">
      <c r="A379" s="9">
        <v>368</v>
      </c>
      <c r="B379" s="12" t="s">
        <v>8</v>
      </c>
      <c r="C379" s="3">
        <f>SUM(D379:J379)</f>
        <v>10</v>
      </c>
      <c r="D379" s="3">
        <v>0</v>
      </c>
      <c r="E379" s="3">
        <v>10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/>
    </row>
    <row r="380" spans="1:11" ht="32.25" customHeight="1">
      <c r="A380" s="9">
        <v>369</v>
      </c>
      <c r="B380" s="20" t="s">
        <v>134</v>
      </c>
      <c r="C380" s="21"/>
      <c r="D380" s="21"/>
      <c r="E380" s="21"/>
      <c r="F380" s="21"/>
      <c r="G380" s="21"/>
      <c r="H380" s="21"/>
      <c r="I380" s="21"/>
      <c r="J380" s="22"/>
      <c r="K380" s="8"/>
    </row>
    <row r="381" spans="1:11" ht="19.5" customHeight="1">
      <c r="A381" s="9">
        <v>370</v>
      </c>
      <c r="B381" s="2" t="s">
        <v>149</v>
      </c>
      <c r="C381" s="3">
        <v>6600.91</v>
      </c>
      <c r="D381" s="3">
        <v>0</v>
      </c>
      <c r="E381" s="3">
        <v>6600.91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 t="s">
        <v>5</v>
      </c>
    </row>
    <row r="382" spans="1:11" ht="15.6">
      <c r="A382" s="9">
        <v>371</v>
      </c>
      <c r="B382" s="2" t="s">
        <v>7</v>
      </c>
      <c r="C382" s="13">
        <v>4991.7</v>
      </c>
      <c r="D382" s="13">
        <v>0</v>
      </c>
      <c r="E382" s="13">
        <v>4991.7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3" t="s">
        <v>5</v>
      </c>
    </row>
    <row r="383" spans="1:11" ht="15.6">
      <c r="A383" s="9">
        <v>372</v>
      </c>
      <c r="B383" s="2" t="s">
        <v>8</v>
      </c>
      <c r="C383" s="13">
        <v>1609.21</v>
      </c>
      <c r="D383" s="13">
        <v>0</v>
      </c>
      <c r="E383" s="13">
        <v>1609.21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3" t="s">
        <v>5</v>
      </c>
    </row>
    <row r="384" spans="1:11" ht="15.6">
      <c r="A384" s="9">
        <v>373</v>
      </c>
      <c r="B384" s="20" t="s">
        <v>14</v>
      </c>
      <c r="C384" s="21"/>
      <c r="D384" s="21"/>
      <c r="E384" s="21"/>
      <c r="F384" s="21"/>
      <c r="G384" s="21"/>
      <c r="H384" s="21"/>
      <c r="I384" s="21"/>
      <c r="J384" s="22"/>
      <c r="K384" s="8"/>
    </row>
    <row r="385" spans="1:11" ht="31.2">
      <c r="A385" s="9">
        <v>374</v>
      </c>
      <c r="B385" s="2" t="s">
        <v>31</v>
      </c>
      <c r="C385" s="13">
        <v>6600.91</v>
      </c>
      <c r="D385" s="13">
        <v>0</v>
      </c>
      <c r="E385" s="13">
        <v>6600.91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3" t="s">
        <v>5</v>
      </c>
    </row>
    <row r="386" spans="1:11" ht="15.6">
      <c r="A386" s="9">
        <v>375</v>
      </c>
      <c r="B386" s="2" t="s">
        <v>7</v>
      </c>
      <c r="C386" s="13">
        <v>4991.7</v>
      </c>
      <c r="D386" s="13">
        <v>0</v>
      </c>
      <c r="E386" s="13">
        <v>4991.7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3" t="s">
        <v>5</v>
      </c>
    </row>
    <row r="387" spans="1:11" ht="15.6">
      <c r="A387" s="9">
        <v>376</v>
      </c>
      <c r="B387" s="2" t="s">
        <v>8</v>
      </c>
      <c r="C387" s="13">
        <v>1609.21</v>
      </c>
      <c r="D387" s="13">
        <v>0</v>
      </c>
      <c r="E387" s="13">
        <v>1609.21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3" t="s">
        <v>5</v>
      </c>
    </row>
    <row r="388" spans="1:11" ht="114" customHeight="1">
      <c r="A388" s="9">
        <v>377</v>
      </c>
      <c r="B388" s="2" t="s">
        <v>135</v>
      </c>
      <c r="C388" s="3">
        <v>1609.21</v>
      </c>
      <c r="D388" s="3">
        <v>0</v>
      </c>
      <c r="E388" s="3">
        <v>1609.21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 t="s">
        <v>136</v>
      </c>
    </row>
    <row r="389" spans="1:11" ht="15.6">
      <c r="A389" s="9">
        <v>378</v>
      </c>
      <c r="B389" s="2" t="s">
        <v>8</v>
      </c>
      <c r="C389" s="3">
        <v>1609.21</v>
      </c>
      <c r="D389" s="3">
        <v>0</v>
      </c>
      <c r="E389" s="3">
        <v>1609.21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/>
    </row>
    <row r="390" spans="1:11" ht="81" customHeight="1">
      <c r="A390" s="9">
        <v>379</v>
      </c>
      <c r="B390" s="2" t="s">
        <v>137</v>
      </c>
      <c r="C390" s="3">
        <v>4991.7</v>
      </c>
      <c r="D390" s="3">
        <v>0</v>
      </c>
      <c r="E390" s="3">
        <v>4991.7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 t="s">
        <v>136</v>
      </c>
    </row>
    <row r="391" spans="1:11" ht="15.6">
      <c r="A391" s="9">
        <v>380</v>
      </c>
      <c r="B391" s="18" t="s">
        <v>42</v>
      </c>
      <c r="C391" s="3">
        <v>4991.7</v>
      </c>
      <c r="D391" s="3">
        <v>0</v>
      </c>
      <c r="E391" s="3">
        <v>4991.7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3"/>
    </row>
    <row r="392" spans="1:11" ht="15.6">
      <c r="A392" s="9">
        <v>381</v>
      </c>
      <c r="B392" s="20" t="s">
        <v>138</v>
      </c>
      <c r="C392" s="21"/>
      <c r="D392" s="21"/>
      <c r="E392" s="21"/>
      <c r="F392" s="21"/>
      <c r="G392" s="21"/>
      <c r="H392" s="21"/>
      <c r="I392" s="21"/>
      <c r="J392" s="22"/>
      <c r="K392" s="8"/>
    </row>
    <row r="393" spans="1:11" ht="31.2">
      <c r="A393" s="9">
        <v>382</v>
      </c>
      <c r="B393" s="2" t="s">
        <v>29</v>
      </c>
      <c r="C393" s="3">
        <f t="shared" ref="C393:C395" si="38">SUM(D393:J393)</f>
        <v>11017.12</v>
      </c>
      <c r="D393" s="3">
        <v>0</v>
      </c>
      <c r="E393" s="3">
        <v>3039.49</v>
      </c>
      <c r="F393" s="3">
        <v>3112.78</v>
      </c>
      <c r="G393" s="3">
        <f>SUM(G394:G396)</f>
        <v>1398.6499999999999</v>
      </c>
      <c r="H393" s="3">
        <v>1280</v>
      </c>
      <c r="I393" s="3">
        <v>1280</v>
      </c>
      <c r="J393" s="3">
        <v>906.2</v>
      </c>
      <c r="K393" s="3" t="s">
        <v>5</v>
      </c>
    </row>
    <row r="394" spans="1:11" ht="15.6">
      <c r="A394" s="9">
        <v>383</v>
      </c>
      <c r="B394" s="2" t="s">
        <v>30</v>
      </c>
      <c r="C394" s="3">
        <f t="shared" si="38"/>
        <v>1215.0999999999999</v>
      </c>
      <c r="D394" s="3">
        <v>0</v>
      </c>
      <c r="E394" s="3">
        <v>460.8</v>
      </c>
      <c r="F394" s="3">
        <v>754.3</v>
      </c>
      <c r="G394" s="3">
        <v>0</v>
      </c>
      <c r="H394" s="3">
        <v>0</v>
      </c>
      <c r="I394" s="3">
        <v>0</v>
      </c>
      <c r="J394" s="3">
        <v>0</v>
      </c>
      <c r="K394" s="3" t="s">
        <v>5</v>
      </c>
    </row>
    <row r="395" spans="1:11" ht="15.6">
      <c r="A395" s="9">
        <v>384</v>
      </c>
      <c r="B395" s="2" t="s">
        <v>7</v>
      </c>
      <c r="C395" s="3">
        <f t="shared" si="38"/>
        <v>2454.6999999999998</v>
      </c>
      <c r="D395" s="3">
        <v>0</v>
      </c>
      <c r="E395" s="3">
        <v>1528.3</v>
      </c>
      <c r="F395" s="3">
        <v>793.3</v>
      </c>
      <c r="G395" s="3">
        <f>G400</f>
        <v>133.1</v>
      </c>
      <c r="H395" s="3">
        <v>0</v>
      </c>
      <c r="I395" s="3">
        <v>0</v>
      </c>
      <c r="J395" s="3">
        <v>0</v>
      </c>
      <c r="K395" s="3" t="s">
        <v>5</v>
      </c>
    </row>
    <row r="396" spans="1:11" ht="15.6">
      <c r="A396" s="9">
        <v>385</v>
      </c>
      <c r="B396" s="2" t="s">
        <v>8</v>
      </c>
      <c r="C396" s="3">
        <f t="shared" ref="C396:C406" si="39">SUM(D396:J396)</f>
        <v>7347.32</v>
      </c>
      <c r="D396" s="3">
        <v>0</v>
      </c>
      <c r="E396" s="3">
        <v>1050.3900000000001</v>
      </c>
      <c r="F396" s="3">
        <v>1565.18</v>
      </c>
      <c r="G396" s="3">
        <f>G401</f>
        <v>1265.55</v>
      </c>
      <c r="H396" s="3">
        <v>1280</v>
      </c>
      <c r="I396" s="3">
        <v>1280</v>
      </c>
      <c r="J396" s="3">
        <v>906.2</v>
      </c>
      <c r="K396" s="3" t="s">
        <v>5</v>
      </c>
    </row>
    <row r="397" spans="1:11" ht="15.6">
      <c r="A397" s="9">
        <v>386</v>
      </c>
      <c r="B397" s="20" t="s">
        <v>14</v>
      </c>
      <c r="C397" s="21"/>
      <c r="D397" s="21"/>
      <c r="E397" s="21"/>
      <c r="F397" s="21"/>
      <c r="G397" s="21"/>
      <c r="H397" s="21"/>
      <c r="I397" s="21"/>
      <c r="J397" s="22"/>
      <c r="K397" s="8"/>
    </row>
    <row r="398" spans="1:11" ht="31.2">
      <c r="A398" s="9">
        <v>387</v>
      </c>
      <c r="B398" s="2" t="s">
        <v>31</v>
      </c>
      <c r="C398" s="3">
        <f t="shared" si="39"/>
        <v>11017.12</v>
      </c>
      <c r="D398" s="3">
        <v>0</v>
      </c>
      <c r="E398" s="3">
        <v>3039.49</v>
      </c>
      <c r="F398" s="3">
        <v>3112.78</v>
      </c>
      <c r="G398" s="3">
        <f>SUM(G399:G401)</f>
        <v>1398.6499999999999</v>
      </c>
      <c r="H398" s="3">
        <v>1280</v>
      </c>
      <c r="I398" s="3">
        <v>1280</v>
      </c>
      <c r="J398" s="3">
        <v>906.2</v>
      </c>
      <c r="K398" s="3" t="s">
        <v>5</v>
      </c>
    </row>
    <row r="399" spans="1:11" ht="15.6">
      <c r="A399" s="9">
        <v>388</v>
      </c>
      <c r="B399" s="2" t="s">
        <v>30</v>
      </c>
      <c r="C399" s="3">
        <f t="shared" si="39"/>
        <v>1215.0999999999999</v>
      </c>
      <c r="D399" s="3">
        <v>0</v>
      </c>
      <c r="E399" s="3">
        <v>460.8</v>
      </c>
      <c r="F399" s="3">
        <v>754.3</v>
      </c>
      <c r="G399" s="3">
        <v>0</v>
      </c>
      <c r="H399" s="3">
        <v>0</v>
      </c>
      <c r="I399" s="3">
        <v>0</v>
      </c>
      <c r="J399" s="3">
        <v>0</v>
      </c>
      <c r="K399" s="3" t="s">
        <v>5</v>
      </c>
    </row>
    <row r="400" spans="1:11" ht="15.6">
      <c r="A400" s="9">
        <v>389</v>
      </c>
      <c r="B400" s="2" t="s">
        <v>7</v>
      </c>
      <c r="C400" s="3">
        <f t="shared" si="39"/>
        <v>1661.3999999999999</v>
      </c>
      <c r="D400" s="3">
        <v>0</v>
      </c>
      <c r="E400" s="3">
        <v>1528.3</v>
      </c>
      <c r="F400" s="3">
        <v>0</v>
      </c>
      <c r="G400" s="3">
        <f>G406</f>
        <v>133.1</v>
      </c>
      <c r="H400" s="3">
        <v>0</v>
      </c>
      <c r="I400" s="3">
        <v>0</v>
      </c>
      <c r="J400" s="3">
        <v>0</v>
      </c>
      <c r="K400" s="3" t="s">
        <v>5</v>
      </c>
    </row>
    <row r="401" spans="1:11" ht="15.6">
      <c r="A401" s="9">
        <v>390</v>
      </c>
      <c r="B401" s="2" t="s">
        <v>8</v>
      </c>
      <c r="C401" s="3">
        <f t="shared" si="39"/>
        <v>7347.32</v>
      </c>
      <c r="D401" s="3">
        <v>0</v>
      </c>
      <c r="E401" s="3">
        <v>1050.3900000000001</v>
      </c>
      <c r="F401" s="3">
        <v>1565.18</v>
      </c>
      <c r="G401" s="3">
        <f>G405</f>
        <v>1265.55</v>
      </c>
      <c r="H401" s="3">
        <v>1280</v>
      </c>
      <c r="I401" s="3">
        <v>1280</v>
      </c>
      <c r="J401" s="3">
        <v>906.2</v>
      </c>
      <c r="K401" s="3" t="s">
        <v>5</v>
      </c>
    </row>
    <row r="402" spans="1:11" ht="65.25" customHeight="1">
      <c r="A402" s="9">
        <v>391</v>
      </c>
      <c r="B402" s="2" t="s">
        <v>223</v>
      </c>
      <c r="C402" s="3">
        <f t="shared" si="39"/>
        <v>1050.3900000000001</v>
      </c>
      <c r="D402" s="3">
        <v>0</v>
      </c>
      <c r="E402" s="3">
        <v>1050.3900000000001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 t="s">
        <v>139</v>
      </c>
    </row>
    <row r="403" spans="1:11" ht="15.6">
      <c r="A403" s="9">
        <v>392</v>
      </c>
      <c r="B403" s="2" t="s">
        <v>19</v>
      </c>
      <c r="C403" s="3">
        <f t="shared" si="39"/>
        <v>1050.3900000000001</v>
      </c>
      <c r="D403" s="3">
        <v>0</v>
      </c>
      <c r="E403" s="3">
        <v>1050.3900000000001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/>
    </row>
    <row r="404" spans="1:11" ht="66.75" customHeight="1">
      <c r="A404" s="9">
        <v>393</v>
      </c>
      <c r="B404" s="2" t="s">
        <v>224</v>
      </c>
      <c r="C404" s="3">
        <f t="shared" si="39"/>
        <v>9833.630000000001</v>
      </c>
      <c r="D404" s="3">
        <v>0</v>
      </c>
      <c r="E404" s="3">
        <v>1989.1</v>
      </c>
      <c r="F404" s="3">
        <v>3112.78</v>
      </c>
      <c r="G404" s="3">
        <v>1265.55</v>
      </c>
      <c r="H404" s="3">
        <v>1280</v>
      </c>
      <c r="I404" s="3">
        <v>1280</v>
      </c>
      <c r="J404" s="3">
        <v>906.2</v>
      </c>
      <c r="K404" s="3" t="s">
        <v>139</v>
      </c>
    </row>
    <row r="405" spans="1:11" ht="15.6">
      <c r="A405" s="9">
        <v>394</v>
      </c>
      <c r="B405" s="2" t="s">
        <v>8</v>
      </c>
      <c r="C405" s="3">
        <f t="shared" si="39"/>
        <v>6296.9299999999994</v>
      </c>
      <c r="D405" s="3">
        <v>0</v>
      </c>
      <c r="E405" s="3">
        <v>0</v>
      </c>
      <c r="F405" s="3">
        <v>1565.18</v>
      </c>
      <c r="G405" s="3">
        <v>1265.55</v>
      </c>
      <c r="H405" s="3">
        <v>1280</v>
      </c>
      <c r="I405" s="3">
        <v>1280</v>
      </c>
      <c r="J405" s="3">
        <v>906.2</v>
      </c>
      <c r="K405" s="3"/>
    </row>
    <row r="406" spans="1:11" ht="15.6">
      <c r="A406" s="9">
        <v>395</v>
      </c>
      <c r="B406" s="2" t="s">
        <v>20</v>
      </c>
      <c r="C406" s="3">
        <f t="shared" si="39"/>
        <v>2454.6999999999998</v>
      </c>
      <c r="D406" s="3">
        <v>0</v>
      </c>
      <c r="E406" s="3">
        <v>1528.3</v>
      </c>
      <c r="F406" s="3">
        <v>793.3</v>
      </c>
      <c r="G406" s="3">
        <v>133.1</v>
      </c>
      <c r="H406" s="3">
        <v>0</v>
      </c>
      <c r="I406" s="3">
        <v>0</v>
      </c>
      <c r="J406" s="3">
        <v>0</v>
      </c>
      <c r="K406" s="3"/>
    </row>
    <row r="407" spans="1:11" ht="15.6">
      <c r="A407" s="9">
        <v>396</v>
      </c>
      <c r="B407" s="2" t="s">
        <v>10</v>
      </c>
      <c r="C407" s="3">
        <f>SUM(D407:J407)</f>
        <v>1215.0999999999999</v>
      </c>
      <c r="D407" s="3">
        <v>0</v>
      </c>
      <c r="E407" s="3">
        <v>460.8</v>
      </c>
      <c r="F407" s="3">
        <v>754.3</v>
      </c>
      <c r="G407" s="3">
        <v>0</v>
      </c>
      <c r="H407" s="3">
        <v>0</v>
      </c>
      <c r="I407" s="3">
        <v>0</v>
      </c>
      <c r="J407" s="3">
        <v>0</v>
      </c>
      <c r="K407" s="3"/>
    </row>
    <row r="408" spans="1:11" ht="15.6">
      <c r="A408" s="9">
        <v>397</v>
      </c>
      <c r="B408" s="20" t="s">
        <v>140</v>
      </c>
      <c r="C408" s="21"/>
      <c r="D408" s="21"/>
      <c r="E408" s="21"/>
      <c r="F408" s="21"/>
      <c r="G408" s="21"/>
      <c r="H408" s="21"/>
      <c r="I408" s="21"/>
      <c r="J408" s="22"/>
      <c r="K408" s="3"/>
    </row>
    <row r="409" spans="1:11" ht="15.6">
      <c r="A409" s="9">
        <v>398</v>
      </c>
      <c r="B409" s="2" t="s">
        <v>163</v>
      </c>
      <c r="C409" s="3">
        <f>SUM(D409:J409)</f>
        <v>0</v>
      </c>
      <c r="D409" s="3">
        <v>0</v>
      </c>
      <c r="E409" s="3">
        <v>0</v>
      </c>
      <c r="F409" s="3">
        <v>0</v>
      </c>
      <c r="G409" s="3">
        <f>G410+G411+G412</f>
        <v>0</v>
      </c>
      <c r="H409" s="3">
        <v>0</v>
      </c>
      <c r="I409" s="3">
        <v>0</v>
      </c>
      <c r="J409" s="3">
        <v>0</v>
      </c>
      <c r="K409" s="8"/>
    </row>
    <row r="410" spans="1:11" ht="15.6">
      <c r="A410" s="9">
        <v>399</v>
      </c>
      <c r="B410" s="2" t="s">
        <v>30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 t="s">
        <v>5</v>
      </c>
    </row>
    <row r="411" spans="1:11" ht="15.6">
      <c r="A411" s="9">
        <v>400</v>
      </c>
      <c r="B411" s="2" t="s">
        <v>7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 t="s">
        <v>5</v>
      </c>
    </row>
    <row r="412" spans="1:11" ht="15.6">
      <c r="A412" s="9">
        <v>401</v>
      </c>
      <c r="B412" s="2" t="s">
        <v>8</v>
      </c>
      <c r="C412" s="3">
        <f>SUM(D412:J412)</f>
        <v>0</v>
      </c>
      <c r="D412" s="3">
        <v>0</v>
      </c>
      <c r="E412" s="3">
        <v>0</v>
      </c>
      <c r="F412" s="3">
        <v>0</v>
      </c>
      <c r="G412" s="3">
        <f>G417</f>
        <v>0</v>
      </c>
      <c r="H412" s="3">
        <v>0</v>
      </c>
      <c r="I412" s="3">
        <v>0</v>
      </c>
      <c r="J412" s="3">
        <v>0</v>
      </c>
      <c r="K412" s="3" t="s">
        <v>5</v>
      </c>
    </row>
    <row r="413" spans="1:11" ht="15.6">
      <c r="A413" s="9">
        <v>402</v>
      </c>
      <c r="B413" s="20" t="s">
        <v>14</v>
      </c>
      <c r="C413" s="21"/>
      <c r="D413" s="21"/>
      <c r="E413" s="21"/>
      <c r="F413" s="21"/>
      <c r="G413" s="21"/>
      <c r="H413" s="21"/>
      <c r="I413" s="21"/>
      <c r="J413" s="22"/>
      <c r="K413" s="3" t="s">
        <v>5</v>
      </c>
    </row>
    <row r="414" spans="1:11" ht="31.2">
      <c r="A414" s="9">
        <v>403</v>
      </c>
      <c r="B414" s="2" t="s">
        <v>31</v>
      </c>
      <c r="C414" s="3">
        <f>SUM(D414:J414)</f>
        <v>0</v>
      </c>
      <c r="D414" s="3">
        <v>0</v>
      </c>
      <c r="E414" s="3">
        <v>0</v>
      </c>
      <c r="F414" s="3">
        <v>0</v>
      </c>
      <c r="G414" s="3">
        <f>G415+G416+G417</f>
        <v>0</v>
      </c>
      <c r="H414" s="3">
        <v>0</v>
      </c>
      <c r="I414" s="3">
        <v>0</v>
      </c>
      <c r="J414" s="3">
        <v>0</v>
      </c>
      <c r="K414" s="8"/>
    </row>
    <row r="415" spans="1:11" ht="15.6">
      <c r="A415" s="9">
        <v>404</v>
      </c>
      <c r="B415" s="2" t="s">
        <v>30</v>
      </c>
      <c r="C415" s="3">
        <v>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 t="s">
        <v>5</v>
      </c>
    </row>
    <row r="416" spans="1:11" ht="15.6">
      <c r="A416" s="9">
        <v>405</v>
      </c>
      <c r="B416" s="2" t="s">
        <v>7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 t="s">
        <v>5</v>
      </c>
    </row>
    <row r="417" spans="1:11" ht="15.6">
      <c r="A417" s="9">
        <v>406</v>
      </c>
      <c r="B417" s="2" t="s">
        <v>8</v>
      </c>
      <c r="C417" s="3">
        <f>SUM(D417:J417)</f>
        <v>0</v>
      </c>
      <c r="D417" s="3">
        <v>0</v>
      </c>
      <c r="E417" s="3">
        <v>0</v>
      </c>
      <c r="F417" s="3">
        <v>0</v>
      </c>
      <c r="G417" s="3">
        <f>G420+G422</f>
        <v>0</v>
      </c>
      <c r="H417" s="3">
        <v>0</v>
      </c>
      <c r="I417" s="3">
        <v>0</v>
      </c>
      <c r="J417" s="3">
        <v>0</v>
      </c>
      <c r="K417" s="3" t="s">
        <v>5</v>
      </c>
    </row>
    <row r="418" spans="1:11" ht="68.25" customHeight="1">
      <c r="A418" s="9">
        <v>407</v>
      </c>
      <c r="B418" s="2" t="s">
        <v>141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 t="s">
        <v>5</v>
      </c>
    </row>
    <row r="419" spans="1:11" ht="15" customHeight="1">
      <c r="A419" s="9">
        <v>408</v>
      </c>
      <c r="B419" s="2" t="s">
        <v>42</v>
      </c>
      <c r="C419" s="3">
        <v>0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 t="s">
        <v>142</v>
      </c>
    </row>
    <row r="420" spans="1:11" ht="15.6">
      <c r="A420" s="9">
        <v>409</v>
      </c>
      <c r="B420" s="2" t="s">
        <v>8</v>
      </c>
      <c r="C420" s="3">
        <f>SUM(D420:J420)</f>
        <v>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/>
    </row>
    <row r="421" spans="1:11" ht="63.75" customHeight="1">
      <c r="A421" s="9">
        <v>410</v>
      </c>
      <c r="B421" s="2" t="s">
        <v>225</v>
      </c>
      <c r="C421" s="3">
        <f>SUM(D421:J421)</f>
        <v>0</v>
      </c>
      <c r="D421" s="3">
        <v>0</v>
      </c>
      <c r="E421" s="3">
        <v>0</v>
      </c>
      <c r="F421" s="3">
        <v>0</v>
      </c>
      <c r="G421" s="3">
        <f>G422</f>
        <v>0</v>
      </c>
      <c r="H421" s="3">
        <v>0</v>
      </c>
      <c r="I421" s="3">
        <v>0</v>
      </c>
      <c r="J421" s="3">
        <v>0</v>
      </c>
      <c r="K421" s="3"/>
    </row>
    <row r="422" spans="1:11" ht="17.25" customHeight="1">
      <c r="A422" s="9">
        <v>411</v>
      </c>
      <c r="B422" s="2" t="s">
        <v>8</v>
      </c>
      <c r="C422" s="3">
        <f>SUM(D422:J422)</f>
        <v>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 t="s">
        <v>143</v>
      </c>
    </row>
  </sheetData>
  <mergeCells count="40">
    <mergeCell ref="B413:J413"/>
    <mergeCell ref="B347:J347"/>
    <mergeCell ref="B351:J351"/>
    <mergeCell ref="B380:J380"/>
    <mergeCell ref="B384:J384"/>
    <mergeCell ref="B392:J392"/>
    <mergeCell ref="B397:J397"/>
    <mergeCell ref="B408:J408"/>
    <mergeCell ref="B330:J330"/>
    <mergeCell ref="B189:J189"/>
    <mergeCell ref="B202:J202"/>
    <mergeCell ref="B228:J228"/>
    <mergeCell ref="B233:J233"/>
    <mergeCell ref="B275:J275"/>
    <mergeCell ref="B317:J317"/>
    <mergeCell ref="B150:J150"/>
    <mergeCell ref="B307:J307"/>
    <mergeCell ref="B312:J312"/>
    <mergeCell ref="H3:K3"/>
    <mergeCell ref="H4:K4"/>
    <mergeCell ref="B184:J184"/>
    <mergeCell ref="B101:J101"/>
    <mergeCell ref="B105:J105"/>
    <mergeCell ref="B115:J115"/>
    <mergeCell ref="B296:J296"/>
    <mergeCell ref="B68:J68"/>
    <mergeCell ref="A9:K9"/>
    <mergeCell ref="C10:J10"/>
    <mergeCell ref="B26:J26"/>
    <mergeCell ref="B31:J31"/>
    <mergeCell ref="B63:J63"/>
    <mergeCell ref="B157:J157"/>
    <mergeCell ref="B161:J161"/>
    <mergeCell ref="B179:J179"/>
    <mergeCell ref="B279:J279"/>
    <mergeCell ref="B293:J293"/>
    <mergeCell ref="B118:J118"/>
    <mergeCell ref="B125:J125"/>
    <mergeCell ref="B129:J129"/>
    <mergeCell ref="B133:J133"/>
  </mergeCells>
  <pageMargins left="0.78740157480314965" right="0.59055118110236227" top="0.63" bottom="0.15748031496062992" header="0.27559055118110237" footer="0.19685039370078741"/>
  <pageSetup paperSize="9" scale="76" fitToHeight="29" orientation="landscape" horizontalDpi="180" verticalDpi="180" r:id="rId1"/>
  <headerFooter differentFirst="1">
    <oddHeader>&amp;C&amp;P</oddHeader>
    <evenHeader>&amp;C2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>
    <row r="1" spans="1:1">
      <c r="A1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2017-10-17T04:08:56Z</dcterms:modified>
</cp:coreProperties>
</file>